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3095" windowHeight="10740" activeTab="0"/>
  </bookViews>
  <sheets>
    <sheet name="KRYCÍ LIST" sheetId="1" r:id="rId1"/>
    <sheet name="REKAPITULACE" sheetId="2" r:id="rId2"/>
    <sheet name="DEMONTÁŽ" sheetId="3" r:id="rId3"/>
    <sheet name="KOTELNA" sheetId="4" r:id="rId4"/>
  </sheets>
  <externalReferences>
    <externalReference r:id="rId7"/>
  </externalReferences>
  <definedNames>
    <definedName name="HSV">'[1]Rekapitulace'!$E$10</definedName>
    <definedName name="HZS">'[1]Rekapitulace'!$I$10</definedName>
    <definedName name="_xlnm.Print_Titles" localSheetId="2">'DEMONTÁŽ'!$6:$7</definedName>
    <definedName name="_xlnm.Print_Titles" localSheetId="3">'KOTELNA'!$6:$7</definedName>
    <definedName name="_xlnm.Print_Area" localSheetId="2">'DEMONTÁŽ'!$A$1:$H$19</definedName>
    <definedName name="_xlnm.Print_Area" localSheetId="3">'KOTELNA'!$A$1:$L$35</definedName>
    <definedName name="_xlnm.Print_Area" localSheetId="0">'KRYCÍ LIST'!$A$1:$I$32</definedName>
    <definedName name="_xlnm.Print_Area" localSheetId="1">'REKAPITULACE'!$A$1:$K$21</definedName>
  </definedNames>
  <calcPr fullCalcOnLoad="1"/>
</workbook>
</file>

<file path=xl/sharedStrings.xml><?xml version="1.0" encoding="utf-8"?>
<sst xmlns="http://schemas.openxmlformats.org/spreadsheetml/2006/main" count="153" uniqueCount="113">
  <si>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</si>
  <si>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</si>
  <si>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</si>
  <si>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</si>
  <si>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</si>
  <si>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</si>
  <si>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</si>
  <si>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</si>
  <si>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Objednatel :</t>
  </si>
  <si>
    <t>Dodávka celkem</t>
  </si>
  <si>
    <t>Montáž celkem</t>
  </si>
  <si>
    <t>HSV celkem</t>
  </si>
  <si>
    <t>PSV celkem</t>
  </si>
  <si>
    <t>ZRN celkem</t>
  </si>
  <si>
    <t>HZS</t>
  </si>
  <si>
    <t>VRN celkem</t>
  </si>
  <si>
    <t>Jméno :</t>
  </si>
  <si>
    <t>Datum :</t>
  </si>
  <si>
    <t>Základ pro DPH</t>
  </si>
  <si>
    <t>%  činí :</t>
  </si>
  <si>
    <t>DPH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</si>
  <si>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</si>
  <si>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</si>
  <si>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</si>
  <si>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</si>
  <si>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</si>
  <si>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</si>
  <si>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</si>
  <si>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</si>
  <si>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</si>
  <si>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</si>
  <si>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</si>
  <si>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</si>
  <si>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Přesun stavebních kapacit</t>
  </si>
  <si>
    <t>Mimostaveništní doprava</t>
  </si>
  <si>
    <t>Zařízení staveniště</t>
  </si>
  <si>
    <t>CELKEM VRN</t>
  </si>
  <si>
    <t>ks</t>
  </si>
  <si>
    <t>č.pol.</t>
  </si>
  <si>
    <t>název</t>
  </si>
  <si>
    <t>bm</t>
  </si>
  <si>
    <t>kg</t>
  </si>
  <si>
    <t>Kč/jed</t>
  </si>
  <si>
    <t>Kč(bez DPH)</t>
  </si>
  <si>
    <t>Číslo položky</t>
  </si>
  <si>
    <t>Název položky</t>
  </si>
  <si>
    <t>t</t>
  </si>
  <si>
    <t>Kč bez DPH</t>
  </si>
  <si>
    <t>Likvidace odpadu</t>
  </si>
  <si>
    <t>kpt</t>
  </si>
  <si>
    <t>DODÁVKA</t>
  </si>
  <si>
    <t>CELKEM ČSN - PROVIZORNÍ POTRUBÍ TV + CIRKULACE</t>
  </si>
  <si>
    <t>rozvod potrubí</t>
  </si>
  <si>
    <t>CELKEM ČSN - DOPLŇOVÁNÍ VODY DO ÚT</t>
  </si>
  <si>
    <t>CELKEM ČSN - PŘEDEHŘEV TV</t>
  </si>
  <si>
    <t>MONTÁŽ</t>
  </si>
  <si>
    <t>CELKEM</t>
  </si>
  <si>
    <t>Objímky dvoušroubkové potrubí, s gumou, (DN25 - DN80) závitová tyč M8, kombišrouby M8, matice, hmoždiny)</t>
  </si>
  <si>
    <t>ZÁKLADNÍ ROZPOČTOVÉ NÁKADY</t>
  </si>
  <si>
    <t>VEDLEJŠÍ A OSTATNÍ ROZPOČTOVÉ NÁKLADY</t>
  </si>
  <si>
    <t>Ing. Jan Hušák</t>
  </si>
  <si>
    <t>Město Mladá Vožice, Žižkovo náměstí 80, 391 43 MLADÁ VOŽICE</t>
  </si>
  <si>
    <t>Místo stavby :</t>
  </si>
  <si>
    <t>Morávkovo náměstí 24, 391 43 MLADÁ VOŽICE</t>
  </si>
  <si>
    <t>ROZPOČTOVÉ NÁKLADY v Kč</t>
  </si>
  <si>
    <t>VÝMĚNA ZDROJE TEPLA V OBJEKTU
 ZŠ a MŠ MLADÁ VOŽICE</t>
  </si>
  <si>
    <t>Ostatní</t>
  </si>
  <si>
    <t>ZRN+VRN</t>
  </si>
  <si>
    <t>CENA ZA OBJEKT CELKEM vč. DPH</t>
  </si>
  <si>
    <t>Objednatel</t>
  </si>
  <si>
    <t>Zhotovitel</t>
  </si>
  <si>
    <t>Razítko, podpis:</t>
  </si>
  <si>
    <t>-</t>
  </si>
  <si>
    <t>1</t>
  </si>
  <si>
    <t>2</t>
  </si>
  <si>
    <t>HZS celkem</t>
  </si>
  <si>
    <t>MJ</t>
  </si>
  <si>
    <t>množství</t>
  </si>
  <si>
    <t>Kč/MJ</t>
  </si>
  <si>
    <t>č. pol.</t>
  </si>
  <si>
    <t>Kč (bez DPH)</t>
  </si>
  <si>
    <t xml:space="preserve"> </t>
  </si>
  <si>
    <t>Přesun hmot</t>
  </si>
  <si>
    <t>Demontáž ocelových kontrukcí, konzol, apod.</t>
  </si>
  <si>
    <t>ocelové doplňkové konstrukce</t>
  </si>
  <si>
    <t>VÝMĚNA ZDROJE TEPLA - ZTI</t>
  </si>
  <si>
    <t>Armatury závitové do G 1"</t>
  </si>
  <si>
    <t xml:space="preserve">Demontáže stávajícího ocelového potrubí, armatur a zařízení </t>
  </si>
  <si>
    <t>Ocelové potrubí DN 20, pozinkované, vč. armatur</t>
  </si>
  <si>
    <t>Kalové čerpadlo v jímce v podlaze, vč. příslušenství</t>
  </si>
  <si>
    <t>VODOVOD</t>
  </si>
  <si>
    <t>KANALIZACE</t>
  </si>
  <si>
    <t>Šroubení přímé DN25</t>
  </si>
  <si>
    <t>Trubka PPR25x4.2mm, PN20</t>
  </si>
  <si>
    <t>Tvarovky a závitové přechody pro instalaci PPR potrubí</t>
  </si>
  <si>
    <t>Filtr závitový DN20</t>
  </si>
  <si>
    <t>Kulový kohout DN20</t>
  </si>
  <si>
    <t>Kulový kohout DN25</t>
  </si>
  <si>
    <t>Kulový kohout DN15</t>
  </si>
  <si>
    <t>Zpětný ventil DN20</t>
  </si>
  <si>
    <t>Šroubení přímé DN20</t>
  </si>
  <si>
    <t>Filtr vířivý magnetický s manuálním proplachem DN20, odfiltrování mechanických nečistot</t>
  </si>
  <si>
    <t>Oddělovací člen s vodoměrem pro přímé doplňování z rozvodu pitné vody</t>
  </si>
  <si>
    <t>Potrubí HTEM 32, vč. tvarovek</t>
  </si>
  <si>
    <t>Potrubí HTEM 50, vč. tvarovek</t>
  </si>
  <si>
    <t>Kalové čerpadlo se spínacím plovákem</t>
  </si>
  <si>
    <t>Hadice tlaková 1-1/4"</t>
  </si>
  <si>
    <t>Demineralizační jednotka s měřícím počítačem vodivosti doplňované vody, vč. náplně, s uzávěry,
dávkovací zařízení chemikálií s inhibitorem koroze, náplň do dávkovacího zařízení</t>
  </si>
  <si>
    <t>CELKEM DEMONTÁŽE - VODOVOD</t>
  </si>
  <si>
    <t>DEMONTÁŽE - VODOVOD</t>
  </si>
  <si>
    <t>CELKEM KOTELNA - VODOVOD A KANALIZACE</t>
  </si>
  <si>
    <t>KOTELNA - VODOVOD A KANALIZACE</t>
  </si>
  <si>
    <t>Janík Jan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</si>
</sst>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);\-#,##0"/>
    <numFmt numFmtId="169" formatCode="#,##0_ ;\-#,##0\ "/>
    <numFmt numFmtId="170" formatCode="#,##0.00_ ;\-#,##0.00\ "/>
    <numFmt numFmtId="171" formatCode="dd/mm/yy"/>
    <numFmt numFmtId="172" formatCode="0.0"/>
    <numFmt numFmtId="173" formatCode="#,##0\ &quot;Kč&quot;"/>
    <numFmt numFmtId="174" formatCode="#,##0.0"/>
    <numFmt numFmtId="175" formatCode="#,##0.00000000000000000000"/>
    <numFmt numFmtId="176" formatCode="0.000"/>
    <numFmt numFmtId="177" formatCode="[$-1010409]General"/>
    <numFmt numFmtId="178" formatCode="[$-1010409]#,##0.00;\-#,##0.00"/>
    <numFmt numFmtId="179" formatCode="[$-1010409]#,##0.0;\-#,##0.0"/>
    <numFmt numFmtId="180" formatCode="00000"/>
    <numFmt numFmtId="181" formatCode="0\ &quot;&quot;"/>
    <numFmt numFmtId="182" formatCode="0\ &quot; dat&quot;"/>
    <numFmt numFmtId="183" formatCode="0\ &quot; pump&quot;"/>
    <numFmt numFmtId="184" formatCode="#,##0.00_ ;[Red]\-#,##0.00\ "/>
    <numFmt numFmtId="185" formatCode="#,##0.000"/>
    <numFmt numFmtId="186" formatCode="000\ 00"/>
    <numFmt numFmtId="187" formatCode="#,##0.0\ &quot;Kč&quot;"/>
    <numFmt numFmtId="188" formatCode="#,##0.00\ &quot;Kč&quot;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2"/>
      <name val="Arial CE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6"/>
      <name val="Calibri"/>
      <family val="2"/>
    </font>
    <font>
      <b/>
      <sz val="10"/>
      <color indexed="10"/>
      <name val="Arial CE"/>
      <family val="2"/>
    </font>
    <font>
      <sz val="14"/>
      <color indexed="10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i/>
      <sz val="9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 CE"/>
      <family val="2"/>
    </font>
    <font>
      <sz val="14"/>
      <color rgb="FFFF0000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5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3" fillId="0" borderId="0" applyNumberFormat="0" applyAlignment="0">
      <protection/>
    </xf>
    <xf numFmtId="0" fontId="6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56"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70" fillId="0" borderId="0" xfId="0" applyFont="1" applyAlignment="1">
      <alignment/>
    </xf>
    <xf numFmtId="0" fontId="70" fillId="0" borderId="0" xfId="0" applyFont="1" applyAlignment="1">
      <alignment vertical="top" wrapText="1"/>
    </xf>
    <xf numFmtId="0" fontId="7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 vertical="center"/>
    </xf>
    <xf numFmtId="4" fontId="0" fillId="0" borderId="0" xfId="0" applyNumberFormat="1" applyAlignment="1">
      <alignment vertical="top" wrapText="1"/>
    </xf>
    <xf numFmtId="0" fontId="0" fillId="9" borderId="0" xfId="0" applyFill="1" applyAlignment="1">
      <alignment/>
    </xf>
    <xf numFmtId="0" fontId="0" fillId="9" borderId="0" xfId="0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7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 vertical="top" wrapText="1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3" fontId="35" fillId="0" borderId="22" xfId="0" applyNumberFormat="1" applyFont="1" applyBorder="1" applyAlignment="1">
      <alignment/>
    </xf>
    <xf numFmtId="0" fontId="35" fillId="0" borderId="23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0" xfId="0" applyFont="1" applyBorder="1" applyAlignment="1">
      <alignment horizontal="right"/>
    </xf>
    <xf numFmtId="171" fontId="35" fillId="0" borderId="0" xfId="0" applyNumberFormat="1" applyFont="1" applyBorder="1" applyAlignment="1">
      <alignment/>
    </xf>
    <xf numFmtId="172" fontId="35" fillId="0" borderId="30" xfId="0" applyNumberFormat="1" applyFont="1" applyBorder="1" applyAlignment="1">
      <alignment horizontal="right"/>
    </xf>
    <xf numFmtId="0" fontId="35" fillId="0" borderId="32" xfId="0" applyFont="1" applyBorder="1" applyAlignment="1">
      <alignment/>
    </xf>
    <xf numFmtId="173" fontId="35" fillId="0" borderId="0" xfId="0" applyNumberFormat="1" applyFont="1" applyAlignment="1">
      <alignment vertical="top" wrapText="1"/>
    </xf>
    <xf numFmtId="0" fontId="36" fillId="0" borderId="26" xfId="0" applyFont="1" applyBorder="1" applyAlignment="1">
      <alignment horizontal="centerContinuous"/>
    </xf>
    <xf numFmtId="0" fontId="35" fillId="0" borderId="27" xfId="0" applyFont="1" applyBorder="1" applyAlignment="1">
      <alignment horizontal="centerContinuous"/>
    </xf>
    <xf numFmtId="0" fontId="35" fillId="0" borderId="29" xfId="0" applyFont="1" applyBorder="1" applyAlignment="1">
      <alignment horizontal="centerContinuous"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22" xfId="0" applyFont="1" applyBorder="1" applyAlignment="1">
      <alignment/>
    </xf>
    <xf numFmtId="0" fontId="0" fillId="0" borderId="18" xfId="0" applyBorder="1" applyAlignment="1">
      <alignment vertical="top" wrapText="1"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49" fontId="37" fillId="0" borderId="35" xfId="0" applyNumberFormat="1" applyFont="1" applyFill="1" applyBorder="1" applyAlignment="1">
      <alignment/>
    </xf>
    <xf numFmtId="49" fontId="35" fillId="0" borderId="36" xfId="0" applyNumberFormat="1" applyFont="1" applyFill="1" applyBorder="1" applyAlignment="1">
      <alignment/>
    </xf>
    <xf numFmtId="49" fontId="35" fillId="0" borderId="36" xfId="0" applyNumberFormat="1" applyFont="1" applyBorder="1" applyAlignment="1">
      <alignment horizontal="left"/>
    </xf>
    <xf numFmtId="0" fontId="35" fillId="0" borderId="40" xfId="0" applyFont="1" applyBorder="1" applyAlignment="1">
      <alignment/>
    </xf>
    <xf numFmtId="172" fontId="35" fillId="0" borderId="28" xfId="0" applyNumberFormat="1" applyFont="1" applyBorder="1" applyAlignment="1">
      <alignment horizontal="right"/>
    </xf>
    <xf numFmtId="0" fontId="35" fillId="0" borderId="41" xfId="0" applyFont="1" applyBorder="1" applyAlignment="1">
      <alignment/>
    </xf>
    <xf numFmtId="0" fontId="0" fillId="0" borderId="42" xfId="0" applyBorder="1" applyAlignment="1">
      <alignment vertical="top" wrapText="1"/>
    </xf>
    <xf numFmtId="0" fontId="35" fillId="0" borderId="42" xfId="0" applyFon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8" fillId="2" borderId="44" xfId="0" applyFont="1" applyFill="1" applyBorder="1" applyAlignment="1">
      <alignment/>
    </xf>
    <xf numFmtId="173" fontId="38" fillId="2" borderId="45" xfId="0" applyNumberFormat="1" applyFont="1" applyFill="1" applyBorder="1" applyAlignment="1">
      <alignment/>
    </xf>
    <xf numFmtId="0" fontId="38" fillId="2" borderId="4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40" fillId="0" borderId="46" xfId="49" applyFont="1" applyBorder="1" applyAlignment="1">
      <alignment horizontal="center"/>
    </xf>
    <xf numFmtId="0" fontId="40" fillId="0" borderId="47" xfId="49" applyFont="1" applyBorder="1" applyAlignment="1">
      <alignment horizontal="center"/>
    </xf>
    <xf numFmtId="0" fontId="40" fillId="0" borderId="48" xfId="49" applyFont="1" applyBorder="1" applyAlignment="1">
      <alignment horizontal="center"/>
    </xf>
    <xf numFmtId="0" fontId="40" fillId="0" borderId="38" xfId="49" applyFont="1" applyFill="1" applyBorder="1" applyAlignment="1">
      <alignment horizontal="center"/>
    </xf>
    <xf numFmtId="3" fontId="40" fillId="0" borderId="48" xfId="49" applyNumberFormat="1" applyFont="1" applyFill="1" applyBorder="1" applyAlignment="1">
      <alignment horizontal="center"/>
    </xf>
    <xf numFmtId="3" fontId="40" fillId="0" borderId="0" xfId="49" applyNumberFormat="1" applyFont="1" applyFill="1" applyBorder="1" applyAlignment="1">
      <alignment horizontal="center"/>
    </xf>
    <xf numFmtId="0" fontId="40" fillId="0" borderId="46" xfId="49" applyFont="1" applyFill="1" applyBorder="1" applyAlignment="1">
      <alignment horizontal="center"/>
    </xf>
    <xf numFmtId="0" fontId="40" fillId="0" borderId="19" xfId="49" applyFont="1" applyBorder="1" applyAlignment="1">
      <alignment horizontal="center"/>
    </xf>
    <xf numFmtId="0" fontId="40" fillId="0" borderId="49" xfId="49" applyFont="1" applyBorder="1" applyAlignment="1">
      <alignment horizontal="center"/>
    </xf>
    <xf numFmtId="0" fontId="40" fillId="0" borderId="50" xfId="49" applyFont="1" applyBorder="1" applyAlignment="1">
      <alignment horizontal="center"/>
    </xf>
    <xf numFmtId="0" fontId="40" fillId="0" borderId="42" xfId="49" applyFont="1" applyFill="1" applyBorder="1" applyAlignment="1">
      <alignment horizontal="center"/>
    </xf>
    <xf numFmtId="3" fontId="40" fillId="0" borderId="50" xfId="49" applyNumberFormat="1" applyFont="1" applyFill="1" applyBorder="1" applyAlignment="1">
      <alignment horizontal="center"/>
    </xf>
    <xf numFmtId="0" fontId="40" fillId="0" borderId="19" xfId="49" applyFont="1" applyFill="1" applyBorder="1" applyAlignment="1">
      <alignment horizontal="center"/>
    </xf>
    <xf numFmtId="3" fontId="40" fillId="0" borderId="51" xfId="49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75" fillId="0" borderId="52" xfId="49" applyFont="1" applyFill="1" applyBorder="1" applyAlignment="1">
      <alignment horizontal="center"/>
    </xf>
    <xf numFmtId="0" fontId="37" fillId="0" borderId="53" xfId="49" applyFont="1" applyFill="1" applyBorder="1" applyAlignment="1">
      <alignment/>
    </xf>
    <xf numFmtId="0" fontId="75" fillId="0" borderId="53" xfId="49" applyFont="1" applyFill="1" applyBorder="1" applyAlignment="1">
      <alignment/>
    </xf>
    <xf numFmtId="0" fontId="75" fillId="0" borderId="54" xfId="49" applyFont="1" applyFill="1" applyBorder="1" applyAlignment="1">
      <alignment horizontal="center"/>
    </xf>
    <xf numFmtId="4" fontId="75" fillId="0" borderId="24" xfId="49" applyNumberFormat="1" applyFont="1" applyFill="1" applyBorder="1" applyAlignment="1">
      <alignment/>
    </xf>
    <xf numFmtId="4" fontId="75" fillId="0" borderId="54" xfId="49" applyNumberFormat="1" applyFont="1" applyFill="1" applyBorder="1" applyAlignment="1">
      <alignment/>
    </xf>
    <xf numFmtId="4" fontId="75" fillId="0" borderId="0" xfId="49" applyNumberFormat="1" applyFont="1" applyFill="1" applyBorder="1" applyAlignment="1">
      <alignment/>
    </xf>
    <xf numFmtId="4" fontId="75" fillId="0" borderId="52" xfId="49" applyNumberFormat="1" applyFont="1" applyFill="1" applyBorder="1" applyAlignment="1">
      <alignment/>
    </xf>
    <xf numFmtId="4" fontId="35" fillId="0" borderId="54" xfId="49" applyNumberFormat="1" applyFont="1" applyFill="1" applyBorder="1" applyAlignment="1">
      <alignment/>
    </xf>
    <xf numFmtId="4" fontId="35" fillId="0" borderId="55" xfId="49" applyNumberFormat="1" applyFont="1" applyFill="1" applyBorder="1" applyAlignment="1">
      <alignment/>
    </xf>
    <xf numFmtId="0" fontId="35" fillId="0" borderId="53" xfId="49" applyFont="1" applyFill="1" applyBorder="1" applyAlignment="1">
      <alignment/>
    </xf>
    <xf numFmtId="0" fontId="35" fillId="0" borderId="54" xfId="49" applyFont="1" applyFill="1" applyBorder="1" applyAlignment="1">
      <alignment horizontal="center"/>
    </xf>
    <xf numFmtId="4" fontId="35" fillId="0" borderId="24" xfId="49" applyNumberFormat="1" applyFont="1" applyFill="1" applyBorder="1" applyAlignment="1">
      <alignment/>
    </xf>
    <xf numFmtId="4" fontId="35" fillId="0" borderId="0" xfId="49" applyNumberFormat="1" applyFont="1" applyFill="1" applyBorder="1" applyAlignment="1">
      <alignment/>
    </xf>
    <xf numFmtId="4" fontId="35" fillId="0" borderId="52" xfId="49" applyNumberFormat="1" applyFont="1" applyFill="1" applyBorder="1" applyAlignment="1">
      <alignment/>
    </xf>
    <xf numFmtId="0" fontId="75" fillId="0" borderId="0" xfId="0" applyFont="1" applyAlignment="1">
      <alignment/>
    </xf>
    <xf numFmtId="0" fontId="75" fillId="0" borderId="52" xfId="49" applyFont="1" applyFill="1" applyBorder="1" applyAlignment="1">
      <alignment horizontal="center" vertical="center"/>
    </xf>
    <xf numFmtId="0" fontId="75" fillId="0" borderId="24" xfId="49" applyFont="1" applyFill="1" applyBorder="1" applyAlignment="1">
      <alignment horizontal="left" vertical="center" wrapText="1"/>
    </xf>
    <xf numFmtId="0" fontId="76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0" fontId="35" fillId="0" borderId="56" xfId="0" applyFont="1" applyBorder="1" applyAlignment="1">
      <alignment/>
    </xf>
    <xf numFmtId="0" fontId="35" fillId="0" borderId="57" xfId="50" applyFont="1" applyBorder="1" applyAlignment="1">
      <alignment vertical="center"/>
      <protection/>
    </xf>
    <xf numFmtId="0" fontId="35" fillId="0" borderId="0" xfId="0" applyFont="1" applyFill="1" applyAlignment="1">
      <alignment vertical="top" wrapText="1"/>
    </xf>
    <xf numFmtId="49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40" fillId="2" borderId="38" xfId="0" applyFont="1" applyFill="1" applyBorder="1" applyAlignment="1">
      <alignment/>
    </xf>
    <xf numFmtId="0" fontId="40" fillId="2" borderId="47" xfId="0" applyFont="1" applyFill="1" applyBorder="1" applyAlignment="1">
      <alignment/>
    </xf>
    <xf numFmtId="0" fontId="40" fillId="2" borderId="48" xfId="0" applyFont="1" applyFill="1" applyBorder="1" applyAlignment="1">
      <alignment/>
    </xf>
    <xf numFmtId="49" fontId="43" fillId="0" borderId="58" xfId="0" applyNumberFormat="1" applyFont="1" applyBorder="1" applyAlignment="1">
      <alignment/>
    </xf>
    <xf numFmtId="3" fontId="35" fillId="0" borderId="42" xfId="0" applyNumberFormat="1" applyFont="1" applyBorder="1" applyAlignment="1">
      <alignment/>
    </xf>
    <xf numFmtId="3" fontId="35" fillId="0" borderId="49" xfId="0" applyNumberFormat="1" applyFont="1" applyBorder="1" applyAlignment="1">
      <alignment/>
    </xf>
    <xf numFmtId="3" fontId="35" fillId="0" borderId="50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center"/>
    </xf>
    <xf numFmtId="3" fontId="35" fillId="4" borderId="49" xfId="0" applyNumberFormat="1" applyFont="1" applyFill="1" applyBorder="1" applyAlignment="1">
      <alignment/>
    </xf>
    <xf numFmtId="3" fontId="35" fillId="0" borderId="49" xfId="0" applyNumberFormat="1" applyFont="1" applyFill="1" applyBorder="1" applyAlignment="1">
      <alignment/>
    </xf>
    <xf numFmtId="3" fontId="40" fillId="2" borderId="38" xfId="0" applyNumberFormat="1" applyFont="1" applyFill="1" applyBorder="1" applyAlignment="1">
      <alignment horizontal="center"/>
    </xf>
    <xf numFmtId="3" fontId="40" fillId="2" borderId="47" xfId="0" applyNumberFormat="1" applyFont="1" applyFill="1" applyBorder="1" applyAlignment="1">
      <alignment horizontal="center"/>
    </xf>
    <xf numFmtId="3" fontId="40" fillId="2" borderId="48" xfId="0" applyNumberFormat="1" applyFont="1" applyFill="1" applyBorder="1" applyAlignment="1">
      <alignment horizontal="center"/>
    </xf>
    <xf numFmtId="3" fontId="36" fillId="0" borderId="0" xfId="0" applyNumberFormat="1" applyFont="1" applyAlignment="1">
      <alignment horizontal="centerContinuous"/>
    </xf>
    <xf numFmtId="0" fontId="40" fillId="2" borderId="58" xfId="0" applyFont="1" applyFill="1" applyBorder="1" applyAlignment="1">
      <alignment horizontal="right"/>
    </xf>
    <xf numFmtId="0" fontId="40" fillId="2" borderId="22" xfId="0" applyFont="1" applyFill="1" applyBorder="1" applyAlignment="1">
      <alignment horizontal="right"/>
    </xf>
    <xf numFmtId="0" fontId="40" fillId="2" borderId="23" xfId="0" applyFont="1" applyFill="1" applyBorder="1" applyAlignment="1">
      <alignment horizontal="center"/>
    </xf>
    <xf numFmtId="4" fontId="44" fillId="2" borderId="22" xfId="0" applyNumberFormat="1" applyFont="1" applyFill="1" applyBorder="1" applyAlignment="1">
      <alignment horizontal="right"/>
    </xf>
    <xf numFmtId="4" fontId="44" fillId="2" borderId="59" xfId="0" applyNumberFormat="1" applyFont="1" applyFill="1" applyBorder="1" applyAlignment="1">
      <alignment horizontal="right"/>
    </xf>
    <xf numFmtId="0" fontId="35" fillId="0" borderId="60" xfId="0" applyFont="1" applyBorder="1" applyAlignment="1">
      <alignment/>
    </xf>
    <xf numFmtId="3" fontId="35" fillId="0" borderId="61" xfId="0" applyNumberFormat="1" applyFont="1" applyBorder="1" applyAlignment="1">
      <alignment horizontal="right"/>
    </xf>
    <xf numFmtId="172" fontId="35" fillId="4" borderId="53" xfId="0" applyNumberFormat="1" applyFont="1" applyFill="1" applyBorder="1" applyAlignment="1">
      <alignment horizontal="right"/>
    </xf>
    <xf numFmtId="3" fontId="35" fillId="4" borderId="62" xfId="0" applyNumberFormat="1" applyFont="1" applyFill="1" applyBorder="1" applyAlignment="1">
      <alignment horizontal="right"/>
    </xf>
    <xf numFmtId="3" fontId="35" fillId="4" borderId="60" xfId="0" applyNumberFormat="1" applyFont="1" applyFill="1" applyBorder="1" applyAlignment="1">
      <alignment horizontal="right"/>
    </xf>
    <xf numFmtId="172" fontId="35" fillId="0" borderId="53" xfId="0" applyNumberFormat="1" applyFont="1" applyBorder="1" applyAlignment="1">
      <alignment horizontal="right"/>
    </xf>
    <xf numFmtId="3" fontId="35" fillId="0" borderId="62" xfId="0" applyNumberFormat="1" applyFont="1" applyBorder="1" applyAlignment="1">
      <alignment horizontal="right"/>
    </xf>
    <xf numFmtId="4" fontId="35" fillId="0" borderId="20" xfId="0" applyNumberFormat="1" applyFont="1" applyBorder="1" applyAlignment="1">
      <alignment horizontal="right"/>
    </xf>
    <xf numFmtId="3" fontId="35" fillId="0" borderId="60" xfId="0" applyNumberFormat="1" applyFont="1" applyBorder="1" applyAlignment="1">
      <alignment horizontal="right"/>
    </xf>
    <xf numFmtId="4" fontId="35" fillId="2" borderId="63" xfId="0" applyNumberFormat="1" applyFont="1" applyFill="1" applyBorder="1" applyAlignment="1">
      <alignment/>
    </xf>
    <xf numFmtId="4" fontId="35" fillId="2" borderId="45" xfId="0" applyNumberFormat="1" applyFont="1" applyFill="1" applyBorder="1" applyAlignment="1">
      <alignment/>
    </xf>
    <xf numFmtId="49" fontId="35" fillId="0" borderId="38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43" fillId="0" borderId="52" xfId="0" applyNumberFormat="1" applyFont="1" applyBorder="1" applyAlignment="1">
      <alignment horizontal="center"/>
    </xf>
    <xf numFmtId="0" fontId="3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29" fillId="0" borderId="0" xfId="48" applyFont="1" applyFill="1" applyAlignment="1">
      <alignment vertical="center"/>
      <protection/>
    </xf>
    <xf numFmtId="0" fontId="6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3" fontId="40" fillId="0" borderId="64" xfId="49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75" fillId="0" borderId="53" xfId="49" applyFont="1" applyFill="1" applyBorder="1" applyAlignment="1">
      <alignment horizontal="center"/>
    </xf>
    <xf numFmtId="0" fontId="35" fillId="0" borderId="53" xfId="49" applyFont="1" applyFill="1" applyBorder="1" applyAlignment="1">
      <alignment horizontal="center"/>
    </xf>
    <xf numFmtId="0" fontId="75" fillId="0" borderId="53" xfId="49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72" fillId="0" borderId="0" xfId="0" applyFont="1" applyAlignment="1">
      <alignment vertical="center"/>
    </xf>
    <xf numFmtId="4" fontId="40" fillId="2" borderId="43" xfId="49" applyNumberFormat="1" applyFont="1" applyFill="1" applyBorder="1" applyAlignment="1">
      <alignment horizontal="center" vertical="center"/>
    </xf>
    <xf numFmtId="4" fontId="40" fillId="2" borderId="65" xfId="49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2" borderId="66" xfId="49" applyFont="1" applyFill="1" applyBorder="1" applyAlignment="1">
      <alignment horizontal="center" vertical="center"/>
    </xf>
    <xf numFmtId="4" fontId="40" fillId="2" borderId="0" xfId="49" applyNumberFormat="1" applyFont="1" applyFill="1" applyBorder="1" applyAlignment="1">
      <alignment horizontal="center" vertical="center"/>
    </xf>
    <xf numFmtId="4" fontId="40" fillId="2" borderId="67" xfId="49" applyNumberFormat="1" applyFont="1" applyFill="1" applyBorder="1" applyAlignment="1">
      <alignment horizontal="center" vertical="center"/>
    </xf>
    <xf numFmtId="4" fontId="40" fillId="2" borderId="64" xfId="49" applyNumberFormat="1" applyFont="1" applyFill="1" applyBorder="1" applyAlignment="1">
      <alignment horizontal="center" vertical="center"/>
    </xf>
    <xf numFmtId="4" fontId="70" fillId="0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0" xfId="48" applyFont="1" applyFill="1" applyAlignment="1">
      <alignment vertical="center"/>
      <protection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36" fillId="2" borderId="10" xfId="0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7" xfId="49" applyFont="1" applyBorder="1" applyAlignment="1">
      <alignment horizontal="center" vertical="center"/>
    </xf>
    <xf numFmtId="0" fontId="40" fillId="0" borderId="48" xfId="49" applyFont="1" applyBorder="1" applyAlignment="1">
      <alignment horizontal="center" vertical="center"/>
    </xf>
    <xf numFmtId="0" fontId="40" fillId="0" borderId="38" xfId="49" applyFont="1" applyFill="1" applyBorder="1" applyAlignment="1">
      <alignment horizontal="center" vertical="center"/>
    </xf>
    <xf numFmtId="3" fontId="40" fillId="0" borderId="48" xfId="49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7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vertical="center"/>
    </xf>
    <xf numFmtId="0" fontId="35" fillId="0" borderId="53" xfId="0" applyFont="1" applyFill="1" applyBorder="1" applyAlignment="1">
      <alignment horizontal="center" vertical="center"/>
    </xf>
    <xf numFmtId="4" fontId="35" fillId="0" borderId="53" xfId="0" applyNumberFormat="1" applyFont="1" applyFill="1" applyBorder="1" applyAlignment="1">
      <alignment vertical="center"/>
    </xf>
    <xf numFmtId="4" fontId="35" fillId="0" borderId="54" xfId="0" applyNumberFormat="1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35" fillId="0" borderId="68" xfId="0" applyFont="1" applyFill="1" applyBorder="1" applyAlignment="1">
      <alignment horizontal="center" vertical="center"/>
    </xf>
    <xf numFmtId="1" fontId="35" fillId="0" borderId="53" xfId="0" applyNumberFormat="1" applyFont="1" applyFill="1" applyBorder="1" applyAlignment="1">
      <alignment horizontal="right" vertical="center"/>
    </xf>
    <xf numFmtId="0" fontId="35" fillId="0" borderId="52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2" fontId="35" fillId="0" borderId="0" xfId="0" applyNumberFormat="1" applyFont="1" applyAlignment="1">
      <alignment vertical="center" wrapText="1"/>
    </xf>
    <xf numFmtId="4" fontId="35" fillId="0" borderId="69" xfId="0" applyNumberFormat="1" applyFont="1" applyFill="1" applyBorder="1" applyAlignment="1">
      <alignment vertical="center"/>
    </xf>
    <xf numFmtId="4" fontId="35" fillId="33" borderId="53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40" fillId="2" borderId="70" xfId="49" applyNumberFormat="1" applyFont="1" applyFill="1" applyBorder="1" applyAlignment="1">
      <alignment horizontal="center" vertical="center"/>
    </xf>
    <xf numFmtId="3" fontId="40" fillId="0" borderId="0" xfId="49" applyNumberFormat="1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53" xfId="49" applyFont="1" applyFill="1" applyBorder="1" applyAlignment="1">
      <alignment wrapText="1"/>
    </xf>
    <xf numFmtId="0" fontId="46" fillId="0" borderId="71" xfId="0" applyFont="1" applyFill="1" applyBorder="1" applyAlignment="1">
      <alignment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vertical="center"/>
    </xf>
    <xf numFmtId="4" fontId="35" fillId="0" borderId="49" xfId="0" applyNumberFormat="1" applyFont="1" applyFill="1" applyBorder="1" applyAlignment="1">
      <alignment vertical="center"/>
    </xf>
    <xf numFmtId="2" fontId="35" fillId="0" borderId="53" xfId="0" applyNumberFormat="1" applyFont="1" applyFill="1" applyBorder="1" applyAlignment="1">
      <alignment horizontal="right" vertical="center"/>
    </xf>
    <xf numFmtId="0" fontId="35" fillId="0" borderId="56" xfId="0" applyFont="1" applyFill="1" applyBorder="1" applyAlignment="1">
      <alignment vertical="center"/>
    </xf>
    <xf numFmtId="0" fontId="35" fillId="0" borderId="56" xfId="0" applyFont="1" applyFill="1" applyBorder="1" applyAlignment="1">
      <alignment horizontal="center" vertical="center"/>
    </xf>
    <xf numFmtId="2" fontId="35" fillId="0" borderId="56" xfId="0" applyNumberFormat="1" applyFont="1" applyFill="1" applyBorder="1" applyAlignment="1">
      <alignment vertical="center"/>
    </xf>
    <xf numFmtId="4" fontId="35" fillId="0" borderId="56" xfId="0" applyNumberFormat="1" applyFont="1" applyFill="1" applyBorder="1" applyAlignment="1">
      <alignment vertical="center"/>
    </xf>
    <xf numFmtId="0" fontId="40" fillId="2" borderId="46" xfId="49" applyFont="1" applyFill="1" applyBorder="1" applyAlignment="1">
      <alignment horizontal="center" vertical="center"/>
    </xf>
    <xf numFmtId="0" fontId="35" fillId="0" borderId="53" xfId="49" applyFont="1" applyFill="1" applyBorder="1" applyAlignment="1">
      <alignment horizontal="left"/>
    </xf>
    <xf numFmtId="4" fontId="35" fillId="0" borderId="20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188" fontId="35" fillId="33" borderId="22" xfId="0" applyNumberFormat="1" applyFont="1" applyFill="1" applyBorder="1" applyAlignment="1">
      <alignment/>
    </xf>
    <xf numFmtId="188" fontId="35" fillId="33" borderId="0" xfId="0" applyNumberFormat="1" applyFont="1" applyFill="1" applyBorder="1" applyAlignment="1">
      <alignment/>
    </xf>
    <xf numFmtId="4" fontId="35" fillId="4" borderId="72" xfId="0" applyNumberFormat="1" applyFont="1" applyFill="1" applyBorder="1" applyAlignment="1">
      <alignment/>
    </xf>
    <xf numFmtId="4" fontId="35" fillId="4" borderId="69" xfId="0" applyNumberFormat="1" applyFont="1" applyFill="1" applyBorder="1" applyAlignment="1">
      <alignment/>
    </xf>
    <xf numFmtId="4" fontId="35" fillId="4" borderId="54" xfId="0" applyNumberFormat="1" applyFont="1" applyFill="1" applyBorder="1" applyAlignment="1">
      <alignment/>
    </xf>
    <xf numFmtId="4" fontId="40" fillId="4" borderId="48" xfId="0" applyNumberFormat="1" applyFont="1" applyFill="1" applyBorder="1" applyAlignment="1">
      <alignment/>
    </xf>
    <xf numFmtId="4" fontId="35" fillId="0" borderId="50" xfId="0" applyNumberFormat="1" applyFont="1" applyFill="1" applyBorder="1" applyAlignment="1">
      <alignment/>
    </xf>
    <xf numFmtId="4" fontId="40" fillId="4" borderId="73" xfId="0" applyNumberFormat="1" applyFont="1" applyFill="1" applyBorder="1" applyAlignment="1">
      <alignment horizontal="center"/>
    </xf>
    <xf numFmtId="0" fontId="38" fillId="2" borderId="63" xfId="0" applyFont="1" applyFill="1" applyBorder="1" applyAlignment="1">
      <alignment horizontal="center"/>
    </xf>
    <xf numFmtId="0" fontId="38" fillId="2" borderId="45" xfId="0" applyFont="1" applyFill="1" applyBorder="1" applyAlignment="1">
      <alignment horizontal="center"/>
    </xf>
    <xf numFmtId="0" fontId="38" fillId="2" borderId="74" xfId="0" applyFont="1" applyFill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14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49" fontId="46" fillId="0" borderId="25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/>
    </xf>
    <xf numFmtId="0" fontId="49" fillId="2" borderId="14" xfId="0" applyFont="1" applyFill="1" applyBorder="1" applyAlignment="1">
      <alignment horizontal="center"/>
    </xf>
    <xf numFmtId="0" fontId="49" fillId="2" borderId="24" xfId="0" applyFont="1" applyFill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40" fillId="0" borderId="76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60" xfId="0" applyFont="1" applyBorder="1" applyAlignment="1">
      <alignment horizontal="left"/>
    </xf>
    <xf numFmtId="0" fontId="46" fillId="2" borderId="57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70" xfId="0" applyFont="1" applyFill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44" fillId="0" borderId="2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4" fontId="43" fillId="0" borderId="14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35" fillId="0" borderId="39" xfId="50" applyFont="1" applyBorder="1" applyAlignment="1">
      <alignment horizontal="center" vertical="center" shrinkToFit="1"/>
      <protection/>
    </xf>
    <xf numFmtId="0" fontId="35" fillId="0" borderId="37" xfId="50" applyFont="1" applyBorder="1" applyAlignment="1">
      <alignment horizontal="center" vertical="center" shrinkToFit="1"/>
      <protection/>
    </xf>
    <xf numFmtId="0" fontId="35" fillId="0" borderId="70" xfId="50" applyFont="1" applyBorder="1" applyAlignment="1">
      <alignment horizontal="center" vertical="center" shrinkToFit="1"/>
      <protection/>
    </xf>
    <xf numFmtId="3" fontId="40" fillId="2" borderId="45" xfId="0" applyNumberFormat="1" applyFont="1" applyFill="1" applyBorder="1" applyAlignment="1">
      <alignment horizontal="right"/>
    </xf>
    <xf numFmtId="3" fontId="40" fillId="2" borderId="77" xfId="0" applyNumberFormat="1" applyFont="1" applyFill="1" applyBorder="1" applyAlignment="1">
      <alignment horizontal="right"/>
    </xf>
    <xf numFmtId="0" fontId="50" fillId="0" borderId="39" xfId="50" applyFont="1" applyBorder="1" applyAlignment="1">
      <alignment horizontal="center" vertical="center" wrapText="1"/>
      <protection/>
    </xf>
    <xf numFmtId="0" fontId="50" fillId="0" borderId="37" xfId="50" applyFont="1" applyBorder="1" applyAlignment="1">
      <alignment horizontal="center" vertical="center" wrapText="1"/>
      <protection/>
    </xf>
    <xf numFmtId="0" fontId="50" fillId="0" borderId="38" xfId="50" applyFont="1" applyBorder="1" applyAlignment="1">
      <alignment horizontal="center" vertical="center" wrapText="1"/>
      <protection/>
    </xf>
    <xf numFmtId="0" fontId="40" fillId="2" borderId="21" xfId="0" applyFont="1" applyFill="1" applyBorder="1" applyAlignment="1">
      <alignment horizontal="center"/>
    </xf>
    <xf numFmtId="0" fontId="40" fillId="2" borderId="22" xfId="0" applyFont="1" applyFill="1" applyBorder="1" applyAlignment="1">
      <alignment horizontal="center"/>
    </xf>
    <xf numFmtId="0" fontId="40" fillId="2" borderId="59" xfId="0" applyFont="1" applyFill="1" applyBorder="1" applyAlignment="1">
      <alignment horizontal="center"/>
    </xf>
    <xf numFmtId="0" fontId="40" fillId="2" borderId="57" xfId="0" applyFont="1" applyFill="1" applyBorder="1" applyAlignment="1">
      <alignment horizontal="center"/>
    </xf>
    <xf numFmtId="0" fontId="40" fillId="2" borderId="37" xfId="0" applyFont="1" applyFill="1" applyBorder="1" applyAlignment="1">
      <alignment horizontal="center"/>
    </xf>
    <xf numFmtId="0" fontId="40" fillId="2" borderId="70" xfId="0" applyFont="1" applyFill="1" applyBorder="1" applyAlignment="1">
      <alignment horizontal="center"/>
    </xf>
    <xf numFmtId="0" fontId="40" fillId="2" borderId="63" xfId="0" applyFont="1" applyFill="1" applyBorder="1" applyAlignment="1">
      <alignment horizontal="center"/>
    </xf>
    <xf numFmtId="0" fontId="40" fillId="2" borderId="45" xfId="0" applyFont="1" applyFill="1" applyBorder="1" applyAlignment="1">
      <alignment horizontal="center"/>
    </xf>
    <xf numFmtId="0" fontId="40" fillId="2" borderId="77" xfId="0" applyFont="1" applyFill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5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0" fillId="2" borderId="57" xfId="49" applyFont="1" applyFill="1" applyBorder="1" applyAlignment="1">
      <alignment horizontal="right" vertical="center"/>
    </xf>
    <xf numFmtId="0" fontId="40" fillId="2" borderId="37" xfId="49" applyFont="1" applyFill="1" applyBorder="1" applyAlignment="1">
      <alignment horizontal="right" vertical="center"/>
    </xf>
    <xf numFmtId="0" fontId="40" fillId="2" borderId="70" xfId="49" applyFont="1" applyFill="1" applyBorder="1" applyAlignment="1">
      <alignment horizontal="right" vertical="center"/>
    </xf>
    <xf numFmtId="0" fontId="46" fillId="2" borderId="44" xfId="49" applyFont="1" applyFill="1" applyBorder="1" applyAlignment="1">
      <alignment horizontal="right" vertical="center"/>
    </xf>
    <xf numFmtId="0" fontId="46" fillId="2" borderId="45" xfId="49" applyFont="1" applyFill="1" applyBorder="1" applyAlignment="1">
      <alignment horizontal="right" vertical="center"/>
    </xf>
    <xf numFmtId="0" fontId="46" fillId="2" borderId="77" xfId="49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14" fontId="0" fillId="0" borderId="42" xfId="0" applyNumberFormat="1" applyBorder="1" applyAlignment="1">
      <alignment vertical="top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POL.XLS" xfId="50"/>
    <cellStyle name="písmo DEM ceník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ett\konstr\data\Projekce\Knihovna%20II\ROK%202010\REALIZACE\01669_Milevsko_rekonstr._HV\REALIZACE%20ZAD&#193;VAC&#205;\STROJN&#205;_Rozpo&#269;et_a_V&#253;kaz_v&#253;m&#283;r\01600P&#237;sek%20Sedl&#225;&#269;kova\Sedl&#225;&#269;.p&#345;.rozp.3-10\TeplovodySedla&#269;kova-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0">
          <cell r="E10">
            <v>0</v>
          </cell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J460"/>
  <sheetViews>
    <sheetView tabSelected="1" zoomScaleSheetLayoutView="115" zoomScalePageLayoutView="0" workbookViewId="0" topLeftCell="A1">
      <selection activeCell="D30" sqref="D30"/>
    </sheetView>
  </sheetViews>
  <sheetFormatPr defaultColWidth="9.33203125" defaultRowHeight="12.75"/>
  <cols>
    <col min="1" max="1" width="3.33203125" style="0" customWidth="1"/>
    <col min="2" max="2" width="5.16015625" style="0" customWidth="1"/>
    <col min="3" max="3" width="19.83203125" style="0" customWidth="1"/>
    <col min="4" max="4" width="16.83203125" style="0" customWidth="1"/>
    <col min="5" max="5" width="10.83203125" style="0" customWidth="1"/>
    <col min="6" max="6" width="14.5" style="0" customWidth="1"/>
    <col min="7" max="7" width="18.33203125" style="0" customWidth="1"/>
    <col min="8" max="8" width="13.66015625" style="0" customWidth="1"/>
    <col min="9" max="9" width="3.33203125" style="0" customWidth="1"/>
  </cols>
  <sheetData>
    <row r="1" spans="2:8" s="43" customFormat="1" ht="19.5" thickBot="1">
      <c r="B1" s="70" t="s">
        <v>0</v>
      </c>
      <c r="C1" s="71"/>
      <c r="D1" s="71"/>
      <c r="E1" s="71"/>
      <c r="F1" s="71"/>
      <c r="G1" s="71"/>
      <c r="H1" s="72"/>
    </row>
    <row r="2" spans="2:8" s="43" customFormat="1" ht="13.5" thickBot="1">
      <c r="B2" s="59" t="s">
        <v>4</v>
      </c>
      <c r="C2" s="60"/>
      <c r="D2" s="81" t="s">
        <v>5</v>
      </c>
      <c r="E2" s="79"/>
      <c r="F2" s="80"/>
      <c r="G2" s="60" t="s">
        <v>6</v>
      </c>
      <c r="H2" s="62"/>
    </row>
    <row r="3" spans="2:8" s="43" customFormat="1" ht="27.75" customHeight="1" thickBot="1">
      <c r="B3" s="82"/>
      <c r="C3" s="83"/>
      <c r="D3" s="309" t="s">
        <v>65</v>
      </c>
      <c r="E3" s="310"/>
      <c r="F3" s="311"/>
      <c r="G3" s="84"/>
      <c r="H3" s="85" t="s">
        <v>72</v>
      </c>
    </row>
    <row r="4" spans="2:8" s="43" customFormat="1" ht="12.75">
      <c r="B4" s="59" t="s">
        <v>1</v>
      </c>
      <c r="C4" s="73"/>
      <c r="D4" s="60" t="s">
        <v>2</v>
      </c>
      <c r="E4" s="60"/>
      <c r="F4" s="60"/>
      <c r="G4" s="61" t="s">
        <v>3</v>
      </c>
      <c r="H4" s="62"/>
    </row>
    <row r="5" spans="2:8" s="43" customFormat="1" ht="12.75">
      <c r="B5" s="292" t="s">
        <v>81</v>
      </c>
      <c r="C5" s="293"/>
      <c r="D5" s="294" t="s">
        <v>85</v>
      </c>
      <c r="E5" s="295"/>
      <c r="F5" s="296"/>
      <c r="G5" s="48"/>
      <c r="H5" s="50"/>
    </row>
    <row r="6" spans="2:10" ht="12.75">
      <c r="B6" s="41"/>
      <c r="C6" s="42"/>
      <c r="D6" s="318"/>
      <c r="E6" s="318"/>
      <c r="F6" s="318"/>
      <c r="G6" s="319"/>
      <c r="H6" s="320"/>
      <c r="I6" s="43"/>
      <c r="J6" s="43"/>
    </row>
    <row r="7" spans="2:10" ht="12.75">
      <c r="B7" s="41" t="s">
        <v>62</v>
      </c>
      <c r="C7" s="42"/>
      <c r="D7" s="290" t="s">
        <v>63</v>
      </c>
      <c r="E7" s="290"/>
      <c r="F7" s="290"/>
      <c r="G7" s="290"/>
      <c r="H7" s="291"/>
      <c r="I7" s="43"/>
      <c r="J7" s="43"/>
    </row>
    <row r="8" spans="2:10" ht="12.75">
      <c r="B8" s="41" t="s">
        <v>8</v>
      </c>
      <c r="C8" s="42"/>
      <c r="D8" s="290" t="s">
        <v>61</v>
      </c>
      <c r="E8" s="290"/>
      <c r="F8" s="290"/>
      <c r="G8" s="290"/>
      <c r="H8" s="291"/>
      <c r="I8" s="43"/>
      <c r="J8" s="43"/>
    </row>
    <row r="9" spans="2:10" ht="12.75">
      <c r="B9" s="44" t="s">
        <v>7</v>
      </c>
      <c r="C9" s="45"/>
      <c r="D9" s="290" t="s">
        <v>60</v>
      </c>
      <c r="E9" s="290"/>
      <c r="F9" s="290"/>
      <c r="G9" s="290"/>
      <c r="H9" s="291"/>
      <c r="I9" s="43"/>
      <c r="J9" s="43"/>
    </row>
    <row r="10" spans="2:10" ht="12.75">
      <c r="B10" s="47"/>
      <c r="C10" s="48"/>
      <c r="D10" s="48"/>
      <c r="E10" s="48"/>
      <c r="F10" s="306"/>
      <c r="G10" s="307"/>
      <c r="H10" s="308"/>
      <c r="I10" s="43"/>
      <c r="J10" s="43"/>
    </row>
    <row r="11" spans="2:10" ht="19.5" thickBot="1">
      <c r="B11" s="312" t="s">
        <v>64</v>
      </c>
      <c r="C11" s="313"/>
      <c r="D11" s="313"/>
      <c r="E11" s="313"/>
      <c r="F11" s="313"/>
      <c r="G11" s="313"/>
      <c r="H11" s="314"/>
      <c r="I11" s="43"/>
      <c r="J11" s="43"/>
    </row>
    <row r="12" spans="2:10" ht="13.5" thickBot="1">
      <c r="B12" s="315" t="s">
        <v>58</v>
      </c>
      <c r="C12" s="316"/>
      <c r="D12" s="317"/>
      <c r="E12" s="315" t="s">
        <v>59</v>
      </c>
      <c r="F12" s="316"/>
      <c r="G12" s="316"/>
      <c r="H12" s="317"/>
      <c r="I12" s="43"/>
      <c r="J12" s="43"/>
    </row>
    <row r="13" spans="2:10" ht="12.75">
      <c r="B13" s="74"/>
      <c r="C13" s="75" t="s">
        <v>9</v>
      </c>
      <c r="D13" s="276">
        <f>REKAPITULACE!H11</f>
        <v>86778.2</v>
      </c>
      <c r="E13" s="53" t="s">
        <v>35</v>
      </c>
      <c r="F13" s="54"/>
      <c r="G13" s="55"/>
      <c r="H13" s="276">
        <f>REKAPITULACE!J16</f>
        <v>782.0316000000001</v>
      </c>
      <c r="I13" s="43"/>
      <c r="J13" s="43"/>
    </row>
    <row r="14" spans="2:10" ht="12.75">
      <c r="B14" s="51"/>
      <c r="C14" s="52" t="s">
        <v>10</v>
      </c>
      <c r="D14" s="277">
        <f>REKAPITULACE!I11</f>
        <v>23074.770000000004</v>
      </c>
      <c r="E14" s="44" t="s">
        <v>34</v>
      </c>
      <c r="F14" s="56"/>
      <c r="G14" s="57"/>
      <c r="H14" s="277">
        <f>REKAPITULACE!J17</f>
        <v>0</v>
      </c>
      <c r="I14" s="43"/>
      <c r="J14" s="43"/>
    </row>
    <row r="15" spans="2:10" ht="12.75">
      <c r="B15" s="51"/>
      <c r="C15" s="52" t="s">
        <v>11</v>
      </c>
      <c r="D15" s="277">
        <f>REKAPITULACE!F11</f>
        <v>0</v>
      </c>
      <c r="E15" s="44" t="s">
        <v>33</v>
      </c>
      <c r="F15" s="56"/>
      <c r="G15" s="57"/>
      <c r="H15" s="277">
        <f>REKAPITULACE!J18</f>
        <v>0</v>
      </c>
      <c r="I15" s="43"/>
      <c r="J15" s="43"/>
    </row>
    <row r="16" spans="2:10" ht="12.75">
      <c r="B16" s="51"/>
      <c r="C16" s="46" t="s">
        <v>12</v>
      </c>
      <c r="D16" s="278">
        <f>REKAPITULACE!G11</f>
        <v>2992.95</v>
      </c>
      <c r="E16" s="44" t="s">
        <v>66</v>
      </c>
      <c r="F16" s="56"/>
      <c r="G16" s="57"/>
      <c r="H16" s="278">
        <f>REKAPITULACE!J19</f>
        <v>0</v>
      </c>
      <c r="I16" s="43"/>
      <c r="J16" s="43"/>
    </row>
    <row r="17" spans="2:10" ht="13.5" thickBot="1">
      <c r="B17" s="47"/>
      <c r="C17" s="135" t="s">
        <v>75</v>
      </c>
      <c r="D17" s="277">
        <f>REKAPITULACE!J11</f>
        <v>0</v>
      </c>
      <c r="E17" s="47"/>
      <c r="F17" s="134"/>
      <c r="G17" s="89"/>
      <c r="H17" s="280"/>
      <c r="I17" s="43"/>
      <c r="J17" s="43"/>
    </row>
    <row r="18" spans="2:10" ht="13.5" thickBot="1">
      <c r="B18" s="297" t="s">
        <v>13</v>
      </c>
      <c r="C18" s="298"/>
      <c r="D18" s="279">
        <f>SUM(D13:D17)</f>
        <v>112845.92</v>
      </c>
      <c r="E18" s="297" t="s">
        <v>15</v>
      </c>
      <c r="F18" s="299"/>
      <c r="G18" s="298"/>
      <c r="H18" s="279">
        <f>SUM(H13:H17)</f>
        <v>782.0316000000001</v>
      </c>
      <c r="I18" s="43"/>
      <c r="J18" s="43"/>
    </row>
    <row r="19" spans="2:10" ht="13.5" thickBot="1">
      <c r="B19" s="300"/>
      <c r="C19" s="301"/>
      <c r="D19" s="301"/>
      <c r="E19" s="301"/>
      <c r="F19" s="301"/>
      <c r="G19" s="301"/>
      <c r="H19" s="302"/>
      <c r="I19" s="43"/>
      <c r="J19" s="43"/>
    </row>
    <row r="20" spans="2:10" ht="13.5" thickBot="1">
      <c r="B20" s="303" t="s">
        <v>67</v>
      </c>
      <c r="C20" s="304"/>
      <c r="D20" s="304"/>
      <c r="E20" s="305"/>
      <c r="F20" s="281">
        <f>D18+H18</f>
        <v>113627.9516</v>
      </c>
      <c r="G20" s="33"/>
      <c r="H20" s="76"/>
      <c r="I20" s="43"/>
      <c r="J20" s="43"/>
    </row>
    <row r="21" spans="2:10" ht="12.75">
      <c r="B21" s="59" t="s">
        <v>18</v>
      </c>
      <c r="C21" s="60"/>
      <c r="D21" s="86">
        <v>21</v>
      </c>
      <c r="E21" s="60" t="s">
        <v>19</v>
      </c>
      <c r="F21" s="61"/>
      <c r="G21" s="274">
        <f>F20</f>
        <v>113627.9516</v>
      </c>
      <c r="H21" s="62"/>
      <c r="I21" s="43"/>
      <c r="J21" s="43"/>
    </row>
    <row r="22" spans="2:10" ht="12.75">
      <c r="B22" s="41" t="s">
        <v>20</v>
      </c>
      <c r="C22" s="42"/>
      <c r="D22" s="67">
        <f>D21</f>
        <v>21</v>
      </c>
      <c r="E22" s="42" t="s">
        <v>19</v>
      </c>
      <c r="F22" s="63"/>
      <c r="G22" s="275">
        <f>ROUND(PRODUCT(G21,D22/100),1)</f>
        <v>23861.9</v>
      </c>
      <c r="H22" s="68"/>
      <c r="I22" s="69"/>
      <c r="J22" s="43"/>
    </row>
    <row r="23" spans="2:10" ht="16.5" thickBot="1">
      <c r="B23" s="282" t="s">
        <v>68</v>
      </c>
      <c r="C23" s="283"/>
      <c r="D23" s="283"/>
      <c r="E23" s="284"/>
      <c r="F23" s="93"/>
      <c r="G23" s="94">
        <f>SUM(G21:G22)</f>
        <v>137489.8516</v>
      </c>
      <c r="H23" s="95"/>
      <c r="I23" s="43"/>
      <c r="J23" s="43"/>
    </row>
    <row r="24" spans="2:10" ht="13.5" thickBot="1">
      <c r="B24" s="43"/>
      <c r="C24" s="43"/>
      <c r="D24" s="43"/>
      <c r="E24" s="43"/>
      <c r="F24" s="43"/>
      <c r="G24" s="43"/>
      <c r="H24" s="43"/>
      <c r="I24" s="43"/>
      <c r="J24" s="43"/>
    </row>
    <row r="25" spans="2:10" ht="12.75">
      <c r="B25" s="285" t="s">
        <v>70</v>
      </c>
      <c r="C25" s="286"/>
      <c r="D25" s="287"/>
      <c r="E25" s="90"/>
      <c r="F25" s="288" t="s">
        <v>69</v>
      </c>
      <c r="G25" s="286"/>
      <c r="H25" s="289"/>
      <c r="I25" s="43"/>
      <c r="J25" s="43"/>
    </row>
    <row r="26" spans="2:10" ht="12.75">
      <c r="B26" s="47" t="s">
        <v>16</v>
      </c>
      <c r="C26" s="48"/>
      <c r="D26" s="88" t="s">
        <v>112</v>
      </c>
      <c r="E26" s="33"/>
      <c r="F26" s="63" t="s">
        <v>16</v>
      </c>
      <c r="G26" s="42"/>
      <c r="H26" s="64"/>
      <c r="I26" s="43"/>
      <c r="J26" s="43"/>
    </row>
    <row r="27" spans="2:10" ht="12.75">
      <c r="B27" s="47"/>
      <c r="C27" s="65"/>
      <c r="D27" s="88"/>
      <c r="E27" s="33"/>
      <c r="F27" s="49"/>
      <c r="G27" s="48"/>
      <c r="H27" s="50"/>
      <c r="I27" s="43"/>
      <c r="J27" s="43"/>
    </row>
    <row r="28" spans="2:10" ht="12.75">
      <c r="B28" s="47" t="s">
        <v>17</v>
      </c>
      <c r="C28" s="66"/>
      <c r="D28" s="355">
        <v>44932</v>
      </c>
      <c r="E28" s="33"/>
      <c r="F28" s="49" t="s">
        <v>17</v>
      </c>
      <c r="G28" s="48"/>
      <c r="H28" s="50"/>
      <c r="I28" s="43"/>
      <c r="J28" s="43"/>
    </row>
    <row r="29" spans="2:10" ht="12.75">
      <c r="B29" s="47"/>
      <c r="C29" s="48"/>
      <c r="D29" s="88"/>
      <c r="E29" s="33"/>
      <c r="F29" s="49"/>
      <c r="G29" s="48"/>
      <c r="H29" s="50"/>
      <c r="I29" s="43"/>
      <c r="J29" s="43"/>
    </row>
    <row r="30" spans="2:10" ht="13.5" thickBot="1">
      <c r="B30" s="77" t="s">
        <v>71</v>
      </c>
      <c r="C30" s="78"/>
      <c r="D30" s="91"/>
      <c r="E30" s="92"/>
      <c r="F30" s="87" t="s">
        <v>71</v>
      </c>
      <c r="G30" s="78"/>
      <c r="H30" s="85"/>
      <c r="I30" s="43"/>
      <c r="J30" s="43"/>
    </row>
    <row r="31" spans="2:10" ht="12.75">
      <c r="B31" s="43"/>
      <c r="C31" s="43"/>
      <c r="D31" s="43"/>
      <c r="E31" s="43"/>
      <c r="F31" s="43"/>
      <c r="G31" s="43"/>
      <c r="H31" s="43"/>
      <c r="I31" s="43"/>
      <c r="J31" s="43"/>
    </row>
    <row r="430" ht="38.25">
      <c r="D430" t="s">
        <v>53</v>
      </c>
    </row>
    <row r="460" ht="51">
      <c r="D460" t="s">
        <v>51</v>
      </c>
    </row>
  </sheetData>
  <sheetProtection/>
  <mergeCells count="18">
    <mergeCell ref="B20:E20"/>
    <mergeCell ref="F10:H10"/>
    <mergeCell ref="D3:F3"/>
    <mergeCell ref="B11:H11"/>
    <mergeCell ref="B12:D12"/>
    <mergeCell ref="E12:H12"/>
    <mergeCell ref="D6:H6"/>
    <mergeCell ref="D7:H7"/>
    <mergeCell ref="B23:E23"/>
    <mergeCell ref="B25:D25"/>
    <mergeCell ref="F25:H25"/>
    <mergeCell ref="D8:H8"/>
    <mergeCell ref="D9:H9"/>
    <mergeCell ref="B5:C5"/>
    <mergeCell ref="D5:F5"/>
    <mergeCell ref="B18:C18"/>
    <mergeCell ref="E18:G18"/>
    <mergeCell ref="B19:H19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64"/>
  <sheetViews>
    <sheetView view="pageBreakPreview" zoomScaleNormal="115" zoomScaleSheetLayoutView="100" workbookViewId="0" topLeftCell="A1">
      <selection activeCell="G16" sqref="G16"/>
    </sheetView>
  </sheetViews>
  <sheetFormatPr defaultColWidth="9.33203125" defaultRowHeight="12.75"/>
  <cols>
    <col min="1" max="1" width="3.33203125" style="0" customWidth="1"/>
    <col min="2" max="2" width="12.66015625" style="0" customWidth="1"/>
    <col min="3" max="3" width="16" style="0" customWidth="1"/>
    <col min="6" max="6" width="10.66015625" style="0" customWidth="1"/>
    <col min="7" max="7" width="13.66015625" style="0" bestFit="1" customWidth="1"/>
    <col min="8" max="9" width="10.66015625" style="0" bestFit="1" customWidth="1"/>
    <col min="11" max="11" width="3.33203125" style="0" customWidth="1"/>
  </cols>
  <sheetData>
    <row r="1" spans="1:12" ht="29.25" customHeight="1" thickBot="1">
      <c r="A1" s="43"/>
      <c r="B1" s="136" t="s">
        <v>1</v>
      </c>
      <c r="C1" s="170" t="str">
        <f>'KRYCÍ LIST'!B5</f>
        <v> </v>
      </c>
      <c r="D1" s="329" t="str">
        <f>'KRYCÍ LIST'!D5</f>
        <v>VÝMĚNA ZDROJE TEPLA - ZTI</v>
      </c>
      <c r="E1" s="330"/>
      <c r="F1" s="330"/>
      <c r="G1" s="331"/>
      <c r="H1" s="324"/>
      <c r="I1" s="325"/>
      <c r="J1" s="326"/>
      <c r="K1" s="137"/>
      <c r="L1" s="5"/>
    </row>
    <row r="2" spans="1:11" ht="12.75">
      <c r="A2" s="43"/>
      <c r="B2" s="96"/>
      <c r="C2" s="96"/>
      <c r="D2" s="96"/>
      <c r="E2" s="96"/>
      <c r="F2" s="96"/>
      <c r="G2" s="96"/>
      <c r="H2" s="96"/>
      <c r="I2" s="96"/>
      <c r="J2" s="96"/>
      <c r="K2" s="43"/>
    </row>
    <row r="3" spans="1:11" ht="18.75">
      <c r="A3" s="43"/>
      <c r="B3" s="138" t="s">
        <v>21</v>
      </c>
      <c r="C3" s="139"/>
      <c r="D3" s="139"/>
      <c r="E3" s="139"/>
      <c r="F3" s="139"/>
      <c r="G3" s="139"/>
      <c r="H3" s="139"/>
      <c r="I3" s="139"/>
      <c r="J3" s="139"/>
      <c r="K3" s="43"/>
    </row>
    <row r="4" spans="1:11" ht="9.75" customHeight="1" thickBot="1">
      <c r="A4" s="43"/>
      <c r="B4" s="96"/>
      <c r="C4" s="96"/>
      <c r="D4" s="96"/>
      <c r="E4" s="96"/>
      <c r="F4" s="96"/>
      <c r="G4" s="96"/>
      <c r="H4" s="96"/>
      <c r="I4" s="96"/>
      <c r="J4" s="96"/>
      <c r="K4" s="43"/>
    </row>
    <row r="5" spans="1:11" ht="13.5" thickBot="1">
      <c r="A5" s="43"/>
      <c r="B5" s="335" t="s">
        <v>22</v>
      </c>
      <c r="C5" s="336"/>
      <c r="D5" s="336"/>
      <c r="E5" s="337"/>
      <c r="F5" s="140" t="s">
        <v>23</v>
      </c>
      <c r="G5" s="141" t="s">
        <v>24</v>
      </c>
      <c r="H5" s="141" t="s">
        <v>25</v>
      </c>
      <c r="I5" s="141" t="s">
        <v>26</v>
      </c>
      <c r="J5" s="142" t="s">
        <v>14</v>
      </c>
      <c r="K5" s="43"/>
    </row>
    <row r="6" spans="1:11" ht="12.75">
      <c r="A6" s="43"/>
      <c r="B6" s="143" t="s">
        <v>44</v>
      </c>
      <c r="C6" s="341" t="s">
        <v>45</v>
      </c>
      <c r="D6" s="341"/>
      <c r="E6" s="342"/>
      <c r="F6" s="144"/>
      <c r="G6" s="145"/>
      <c r="H6" s="145"/>
      <c r="I6" s="145"/>
      <c r="J6" s="146"/>
      <c r="K6" s="43"/>
    </row>
    <row r="7" spans="1:13" ht="12.75">
      <c r="A7" s="43"/>
      <c r="B7" s="177" t="s">
        <v>73</v>
      </c>
      <c r="C7" s="322" t="str">
        <f>DEMONTÁŽ!C5</f>
        <v>DEMONTÁŽE - VODOVOD</v>
      </c>
      <c r="D7" s="322"/>
      <c r="E7" s="323"/>
      <c r="F7" s="144"/>
      <c r="G7" s="148">
        <f>DEMONTÁŽ!G18</f>
        <v>2992.95</v>
      </c>
      <c r="H7" s="145"/>
      <c r="I7" s="43"/>
      <c r="J7" s="146"/>
      <c r="K7" s="43"/>
      <c r="M7" s="5"/>
    </row>
    <row r="8" spans="1:13" ht="12.75">
      <c r="A8" s="43"/>
      <c r="B8" s="177" t="s">
        <v>74</v>
      </c>
      <c r="C8" s="321" t="str">
        <f>KOTELNA!C5</f>
        <v>KOTELNA - VODOVOD A KANALIZACE</v>
      </c>
      <c r="D8" s="322"/>
      <c r="E8" s="323"/>
      <c r="F8" s="144"/>
      <c r="G8" s="149"/>
      <c r="H8" s="148">
        <f>KOTELNA!G34</f>
        <v>86778.2</v>
      </c>
      <c r="I8" s="148">
        <f>KOTELNA!J34</f>
        <v>23074.770000000004</v>
      </c>
      <c r="J8" s="146"/>
      <c r="K8" s="43"/>
      <c r="M8" s="5"/>
    </row>
    <row r="9" spans="1:11" ht="12.75">
      <c r="A9" s="43"/>
      <c r="B9" s="177"/>
      <c r="C9" s="322"/>
      <c r="D9" s="322"/>
      <c r="E9" s="323"/>
      <c r="F9" s="144"/>
      <c r="G9" s="149"/>
      <c r="H9" s="145"/>
      <c r="I9" s="149"/>
      <c r="J9" s="146"/>
      <c r="K9" s="43"/>
    </row>
    <row r="10" spans="1:11" ht="13.5" thickBot="1">
      <c r="A10" s="43"/>
      <c r="B10" s="147"/>
      <c r="C10" s="343"/>
      <c r="D10" s="343"/>
      <c r="E10" s="344"/>
      <c r="F10" s="43"/>
      <c r="G10" s="149"/>
      <c r="H10" s="145"/>
      <c r="I10" s="149"/>
      <c r="J10" s="146"/>
      <c r="K10" s="43"/>
    </row>
    <row r="11" spans="1:11" ht="13.5" thickBot="1">
      <c r="A11" s="43"/>
      <c r="B11" s="335" t="s">
        <v>27</v>
      </c>
      <c r="C11" s="336"/>
      <c r="D11" s="336"/>
      <c r="E11" s="337"/>
      <c r="F11" s="150">
        <f>SUM(F6:F10)</f>
        <v>0</v>
      </c>
      <c r="G11" s="151">
        <f>SUM(G7:G10)</f>
        <v>2992.95</v>
      </c>
      <c r="H11" s="151">
        <f>SUM(H7:H10)</f>
        <v>86778.2</v>
      </c>
      <c r="I11" s="151">
        <f>SUM(I7:I10)</f>
        <v>23074.770000000004</v>
      </c>
      <c r="J11" s="152">
        <f>SUM(J7:J10)</f>
        <v>0</v>
      </c>
      <c r="K11" s="43"/>
    </row>
    <row r="12" spans="1:11" ht="12.75">
      <c r="A12" s="43"/>
      <c r="B12" s="48"/>
      <c r="C12" s="48"/>
      <c r="D12" s="48"/>
      <c r="E12" s="48"/>
      <c r="F12" s="48"/>
      <c r="G12" s="48"/>
      <c r="H12" s="48"/>
      <c r="I12" s="48"/>
      <c r="J12" s="48"/>
      <c r="K12" s="43"/>
    </row>
    <row r="13" spans="1:11" ht="18.75">
      <c r="A13" s="43"/>
      <c r="B13" s="139" t="s">
        <v>28</v>
      </c>
      <c r="C13" s="139"/>
      <c r="D13" s="139"/>
      <c r="E13" s="139"/>
      <c r="F13" s="139"/>
      <c r="G13" s="139"/>
      <c r="H13" s="153"/>
      <c r="I13" s="139"/>
      <c r="J13" s="139"/>
      <c r="K13" s="43"/>
    </row>
    <row r="14" spans="1:11" ht="9.75" customHeight="1" thickBot="1">
      <c r="A14" s="43"/>
      <c r="B14" s="96"/>
      <c r="C14" s="96"/>
      <c r="D14" s="96"/>
      <c r="E14" s="96"/>
      <c r="F14" s="96"/>
      <c r="G14" s="96"/>
      <c r="H14" s="96"/>
      <c r="I14" s="96"/>
      <c r="J14" s="96"/>
      <c r="K14" s="43"/>
    </row>
    <row r="15" spans="1:11" ht="12.75">
      <c r="A15" s="43"/>
      <c r="B15" s="332" t="s">
        <v>29</v>
      </c>
      <c r="C15" s="333"/>
      <c r="D15" s="333"/>
      <c r="E15" s="334"/>
      <c r="F15" s="154" t="s">
        <v>30</v>
      </c>
      <c r="G15" s="155" t="s">
        <v>31</v>
      </c>
      <c r="H15" s="156" t="s">
        <v>32</v>
      </c>
      <c r="I15" s="157"/>
      <c r="J15" s="158" t="s">
        <v>30</v>
      </c>
      <c r="K15" s="43"/>
    </row>
    <row r="16" spans="1:11" ht="12.75">
      <c r="A16" s="43"/>
      <c r="B16" s="58" t="s">
        <v>35</v>
      </c>
      <c r="C16" s="52"/>
      <c r="D16" s="52"/>
      <c r="E16" s="159"/>
      <c r="F16" s="160">
        <v>0</v>
      </c>
      <c r="G16" s="161">
        <v>3</v>
      </c>
      <c r="H16" s="162">
        <f>G11+I11</f>
        <v>26067.720000000005</v>
      </c>
      <c r="I16" s="268"/>
      <c r="J16" s="163">
        <f>H16*(G16/100)</f>
        <v>782.0316000000001</v>
      </c>
      <c r="K16" s="43"/>
    </row>
    <row r="17" spans="1:11" ht="12.75">
      <c r="A17" s="43"/>
      <c r="B17" s="58" t="s">
        <v>34</v>
      </c>
      <c r="C17" s="52"/>
      <c r="D17" s="52"/>
      <c r="E17" s="159"/>
      <c r="F17" s="160">
        <v>0</v>
      </c>
      <c r="G17" s="164">
        <v>0</v>
      </c>
      <c r="H17" s="165">
        <v>0</v>
      </c>
      <c r="I17" s="166"/>
      <c r="J17" s="167">
        <f>F17+G17*H17/100</f>
        <v>0</v>
      </c>
      <c r="K17" s="43"/>
    </row>
    <row r="18" spans="1:11" ht="12.75">
      <c r="A18" s="43"/>
      <c r="B18" s="58" t="s">
        <v>33</v>
      </c>
      <c r="C18" s="52"/>
      <c r="D18" s="52"/>
      <c r="E18" s="159"/>
      <c r="F18" s="160">
        <v>0</v>
      </c>
      <c r="G18" s="164">
        <v>0</v>
      </c>
      <c r="H18" s="165">
        <v>0</v>
      </c>
      <c r="I18" s="166"/>
      <c r="J18" s="167">
        <f>F18+G18*H18/100</f>
        <v>0</v>
      </c>
      <c r="K18" s="43"/>
    </row>
    <row r="19" spans="1:11" ht="12.75">
      <c r="A19" s="43"/>
      <c r="B19" s="58" t="s">
        <v>66</v>
      </c>
      <c r="C19" s="52"/>
      <c r="D19" s="52"/>
      <c r="E19" s="159"/>
      <c r="F19" s="160">
        <v>0</v>
      </c>
      <c r="G19" s="164">
        <v>0</v>
      </c>
      <c r="H19" s="165">
        <v>0</v>
      </c>
      <c r="I19" s="166"/>
      <c r="J19" s="167">
        <f>F19+G19*H19/100</f>
        <v>0</v>
      </c>
      <c r="K19" s="43"/>
    </row>
    <row r="20" spans="1:11" ht="13.5" thickBot="1">
      <c r="A20" s="43"/>
      <c r="B20" s="338" t="s">
        <v>36</v>
      </c>
      <c r="C20" s="339"/>
      <c r="D20" s="339"/>
      <c r="E20" s="340"/>
      <c r="F20" s="168"/>
      <c r="G20" s="169"/>
      <c r="H20" s="169"/>
      <c r="I20" s="327">
        <f>SUM(J16:J19)</f>
        <v>782.0316000000001</v>
      </c>
      <c r="J20" s="328"/>
      <c r="K20" s="43"/>
    </row>
    <row r="21" spans="1:1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434" ht="76.5">
      <c r="D434" t="s">
        <v>53</v>
      </c>
    </row>
    <row r="464" ht="102">
      <c r="D464" t="s">
        <v>51</v>
      </c>
    </row>
  </sheetData>
  <sheetProtection/>
  <mergeCells count="12">
    <mergeCell ref="C10:E10"/>
    <mergeCell ref="C9:E9"/>
    <mergeCell ref="C8:E8"/>
    <mergeCell ref="C7:E7"/>
    <mergeCell ref="H1:J1"/>
    <mergeCell ref="I20:J20"/>
    <mergeCell ref="D1:G1"/>
    <mergeCell ref="B15:E15"/>
    <mergeCell ref="B5:E5"/>
    <mergeCell ref="B11:E11"/>
    <mergeCell ref="B20:E20"/>
    <mergeCell ref="C6:E6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5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9.33203125" defaultRowHeight="12.75"/>
  <cols>
    <col min="1" max="1" width="3.83203125" style="178" customWidth="1"/>
    <col min="2" max="2" width="6.83203125" style="178" customWidth="1"/>
    <col min="3" max="3" width="94.5" style="178" customWidth="1"/>
    <col min="4" max="4" width="5.83203125" style="178" customWidth="1"/>
    <col min="5" max="5" width="9.83203125" style="249" customWidth="1"/>
    <col min="6" max="6" width="12.83203125" style="249" customWidth="1"/>
    <col min="7" max="7" width="14.83203125" style="249" customWidth="1"/>
    <col min="8" max="8" width="4" style="178" customWidth="1"/>
    <col min="9" max="9" width="9.33203125" style="180" customWidth="1"/>
    <col min="10" max="10" width="14.83203125" style="180" customWidth="1"/>
    <col min="11" max="11" width="14.83203125" style="26" customWidth="1"/>
    <col min="12" max="14" width="9.33203125" style="26" customWidth="1"/>
  </cols>
  <sheetData>
    <row r="1" spans="1:16" s="171" customFormat="1" ht="27" customHeight="1">
      <c r="A1" s="178"/>
      <c r="C1" s="205" t="str">
        <f>'KRYCÍ LIST'!D3</f>
        <v>VÝMĚNA ZDROJE TEPLA V OBJEKTU
 ZŠ a MŠ MLADÁ VOŽICE</v>
      </c>
      <c r="D1" s="180"/>
      <c r="E1" s="180"/>
      <c r="F1" s="180"/>
      <c r="G1" s="181"/>
      <c r="H1" s="181"/>
      <c r="I1" s="180"/>
      <c r="J1" s="178"/>
      <c r="K1" s="173"/>
      <c r="L1" s="173"/>
      <c r="M1" s="173"/>
      <c r="N1" s="173"/>
      <c r="O1" s="174"/>
      <c r="P1" s="172"/>
    </row>
    <row r="2" spans="1:16" s="9" customFormat="1" ht="21">
      <c r="A2" s="178"/>
      <c r="B2" s="13"/>
      <c r="C2" s="179"/>
      <c r="D2" s="180"/>
      <c r="E2" s="180"/>
      <c r="F2" s="180"/>
      <c r="G2" s="181"/>
      <c r="H2" s="181"/>
      <c r="I2" s="180"/>
      <c r="J2" s="178"/>
      <c r="K2" s="26"/>
      <c r="L2" s="26"/>
      <c r="M2" s="26"/>
      <c r="N2" s="26"/>
      <c r="O2" s="3"/>
      <c r="P2" s="4"/>
    </row>
    <row r="3" spans="1:16" s="171" customFormat="1" ht="21" customHeight="1">
      <c r="A3" s="178"/>
      <c r="B3" s="207" t="str">
        <f>'KRYCÍ LIST'!B5</f>
        <v> </v>
      </c>
      <c r="C3" s="208" t="str">
        <f>REKAPITULACE!D1</f>
        <v>VÝMĚNA ZDROJE TEPLA - ZTI</v>
      </c>
      <c r="D3" s="180"/>
      <c r="E3" s="180"/>
      <c r="F3" s="180"/>
      <c r="G3" s="180"/>
      <c r="H3" s="180"/>
      <c r="I3" s="180"/>
      <c r="J3" s="182"/>
      <c r="K3" s="173"/>
      <c r="L3" s="173"/>
      <c r="M3" s="173"/>
      <c r="N3" s="173"/>
      <c r="O3" s="175"/>
      <c r="P3" s="176"/>
    </row>
    <row r="4" spans="1:16" s="9" customFormat="1" ht="16.5" thickBot="1">
      <c r="A4" s="178"/>
      <c r="B4" s="185"/>
      <c r="C4" s="180"/>
      <c r="D4" s="180"/>
      <c r="E4" s="180"/>
      <c r="F4" s="180"/>
      <c r="G4" s="180"/>
      <c r="H4" s="180"/>
      <c r="I4" s="180"/>
      <c r="J4" s="229"/>
      <c r="K4" s="29"/>
      <c r="L4" s="27"/>
      <c r="M4" s="27"/>
      <c r="N4" s="27"/>
      <c r="O4" s="34"/>
      <c r="P4" s="35"/>
    </row>
    <row r="5" spans="1:16" s="1" customFormat="1" ht="19.5" thickBot="1">
      <c r="A5" s="180"/>
      <c r="B5" s="183"/>
      <c r="C5" s="226" t="s">
        <v>109</v>
      </c>
      <c r="D5" s="184"/>
      <c r="E5" s="184"/>
      <c r="F5" s="180"/>
      <c r="G5" s="186"/>
      <c r="H5" s="186"/>
      <c r="I5" s="180"/>
      <c r="J5" s="230"/>
      <c r="K5" s="36"/>
      <c r="L5" s="37"/>
      <c r="M5" s="37"/>
      <c r="N5" s="37"/>
      <c r="O5" s="31"/>
      <c r="P5" s="2"/>
    </row>
    <row r="6" spans="1:16" s="1" customFormat="1" ht="15" customHeight="1" thickBot="1">
      <c r="A6" s="180"/>
      <c r="B6" s="99"/>
      <c r="C6" s="13"/>
      <c r="D6" s="184"/>
      <c r="E6" s="184"/>
      <c r="F6" s="345"/>
      <c r="G6" s="346"/>
      <c r="H6" s="186"/>
      <c r="I6" s="180"/>
      <c r="J6" s="230"/>
      <c r="K6" s="36"/>
      <c r="L6" s="37"/>
      <c r="M6" s="37"/>
      <c r="N6" s="38"/>
      <c r="O6" s="31"/>
      <c r="P6" s="2"/>
    </row>
    <row r="7" spans="2:16" ht="13.5" thickBot="1">
      <c r="B7" s="231" t="s">
        <v>38</v>
      </c>
      <c r="C7" s="232" t="s">
        <v>39</v>
      </c>
      <c r="D7" s="233" t="s">
        <v>76</v>
      </c>
      <c r="E7" s="234" t="s">
        <v>77</v>
      </c>
      <c r="F7" s="235" t="s">
        <v>78</v>
      </c>
      <c r="G7" s="236" t="s">
        <v>80</v>
      </c>
      <c r="J7" s="237"/>
      <c r="K7" s="39"/>
      <c r="L7" s="29"/>
      <c r="M7" s="29"/>
      <c r="N7" s="29"/>
      <c r="O7" s="33"/>
      <c r="P7" s="33"/>
    </row>
    <row r="8" spans="1:16" s="9" customFormat="1" ht="15.75" customHeight="1">
      <c r="A8" s="178"/>
      <c r="B8" s="255"/>
      <c r="C8" s="257" t="s">
        <v>87</v>
      </c>
      <c r="D8" s="258"/>
      <c r="E8" s="259"/>
      <c r="F8" s="260"/>
      <c r="G8" s="250"/>
      <c r="H8" s="178"/>
      <c r="I8" s="180"/>
      <c r="J8" s="230"/>
      <c r="K8" s="29"/>
      <c r="L8" s="29"/>
      <c r="M8" s="29"/>
      <c r="N8" s="29"/>
      <c r="O8" s="40"/>
      <c r="P8" s="40"/>
    </row>
    <row r="9" spans="1:16" s="9" customFormat="1" ht="12.75">
      <c r="A9" s="178"/>
      <c r="B9" s="247"/>
      <c r="C9" s="240" t="s">
        <v>88</v>
      </c>
      <c r="D9" s="241" t="s">
        <v>40</v>
      </c>
      <c r="E9" s="246">
        <v>8</v>
      </c>
      <c r="F9" s="242">
        <v>142</v>
      </c>
      <c r="G9" s="243">
        <f>F9*E9</f>
        <v>1136</v>
      </c>
      <c r="H9" s="178"/>
      <c r="I9" s="180"/>
      <c r="J9" s="230"/>
      <c r="K9" s="29"/>
      <c r="L9" s="29"/>
      <c r="M9" s="29"/>
      <c r="N9" s="28"/>
      <c r="O9" s="40"/>
      <c r="P9" s="40"/>
    </row>
    <row r="10" spans="1:16" s="9" customFormat="1" ht="12.75">
      <c r="A10" s="178"/>
      <c r="B10" s="247"/>
      <c r="C10" s="240" t="s">
        <v>89</v>
      </c>
      <c r="D10" s="241" t="s">
        <v>49</v>
      </c>
      <c r="E10" s="246">
        <v>1</v>
      </c>
      <c r="F10" s="242">
        <v>473</v>
      </c>
      <c r="G10" s="243">
        <f>F10*E10</f>
        <v>473</v>
      </c>
      <c r="H10" s="178"/>
      <c r="I10" s="180"/>
      <c r="J10" s="230"/>
      <c r="K10" s="29"/>
      <c r="L10" s="29"/>
      <c r="M10" s="29"/>
      <c r="N10" s="28"/>
      <c r="O10" s="40"/>
      <c r="P10" s="40"/>
    </row>
    <row r="11" spans="1:16" s="9" customFormat="1" ht="12.75">
      <c r="A11" s="178"/>
      <c r="B11" s="247"/>
      <c r="C11" s="240" t="s">
        <v>86</v>
      </c>
      <c r="D11" s="241" t="s">
        <v>37</v>
      </c>
      <c r="E11" s="246">
        <v>2</v>
      </c>
      <c r="F11" s="242">
        <v>142</v>
      </c>
      <c r="G11" s="243">
        <f>F11*E11</f>
        <v>284</v>
      </c>
      <c r="H11" s="178"/>
      <c r="I11" s="180"/>
      <c r="J11" s="230"/>
      <c r="K11" s="29"/>
      <c r="L11" s="29"/>
      <c r="M11" s="29"/>
      <c r="N11" s="29"/>
      <c r="O11" s="40"/>
      <c r="P11" s="40"/>
    </row>
    <row r="12" spans="1:16" s="9" customFormat="1" ht="12.75">
      <c r="A12" s="178"/>
      <c r="B12" s="255"/>
      <c r="C12" s="240"/>
      <c r="D12" s="241"/>
      <c r="E12" s="246"/>
      <c r="F12" s="251"/>
      <c r="G12" s="243"/>
      <c r="H12" s="178"/>
      <c r="I12" s="180"/>
      <c r="J12" s="252"/>
      <c r="K12" s="29"/>
      <c r="L12" s="27"/>
      <c r="M12" s="27"/>
      <c r="N12" s="29"/>
      <c r="O12" s="40"/>
      <c r="P12" s="40"/>
    </row>
    <row r="13" spans="1:16" s="9" customFormat="1" ht="12.75">
      <c r="A13" s="178"/>
      <c r="B13" s="245"/>
      <c r="C13" s="240" t="s">
        <v>83</v>
      </c>
      <c r="D13" s="241" t="s">
        <v>41</v>
      </c>
      <c r="E13" s="246">
        <v>3</v>
      </c>
      <c r="F13" s="242">
        <v>38</v>
      </c>
      <c r="G13" s="243">
        <f>F13*E13</f>
        <v>114</v>
      </c>
      <c r="H13" s="178"/>
      <c r="I13" s="180"/>
      <c r="J13" s="230"/>
      <c r="K13" s="29"/>
      <c r="L13" s="29"/>
      <c r="M13" s="29"/>
      <c r="N13" s="29"/>
      <c r="O13" s="40"/>
      <c r="P13" s="40"/>
    </row>
    <row r="14" spans="1:16" s="9" customFormat="1" ht="12.75">
      <c r="A14" s="178"/>
      <c r="B14" s="245"/>
      <c r="C14" s="240"/>
      <c r="D14" s="241"/>
      <c r="E14" s="246"/>
      <c r="F14" s="242"/>
      <c r="G14" s="243"/>
      <c r="H14" s="178"/>
      <c r="I14" s="180"/>
      <c r="J14" s="230"/>
      <c r="K14" s="29"/>
      <c r="L14" s="29"/>
      <c r="M14" s="29"/>
      <c r="N14" s="29"/>
      <c r="O14" s="40"/>
      <c r="P14" s="40"/>
    </row>
    <row r="15" spans="1:16" s="7" customFormat="1" ht="12.75">
      <c r="A15" s="238"/>
      <c r="B15" s="239"/>
      <c r="C15" s="240" t="s">
        <v>48</v>
      </c>
      <c r="D15" s="241" t="s">
        <v>49</v>
      </c>
      <c r="E15" s="261">
        <v>1</v>
      </c>
      <c r="F15" s="242">
        <v>919</v>
      </c>
      <c r="G15" s="243">
        <f>F15*E15</f>
        <v>919</v>
      </c>
      <c r="H15" s="238"/>
      <c r="I15" s="199"/>
      <c r="J15" s="244"/>
      <c r="K15" s="30"/>
      <c r="L15" s="30"/>
      <c r="M15" s="30"/>
      <c r="N15" s="30"/>
      <c r="O15" s="32"/>
      <c r="P15" s="32"/>
    </row>
    <row r="16" spans="1:16" s="7" customFormat="1" ht="12.75">
      <c r="A16" s="238"/>
      <c r="B16" s="239"/>
      <c r="C16" s="240"/>
      <c r="D16" s="241"/>
      <c r="E16" s="240"/>
      <c r="F16" s="242"/>
      <c r="G16" s="243"/>
      <c r="H16" s="238"/>
      <c r="I16" s="199"/>
      <c r="J16" s="244"/>
      <c r="K16" s="30"/>
      <c r="L16" s="30"/>
      <c r="M16" s="30"/>
      <c r="N16" s="30"/>
      <c r="O16" s="32"/>
      <c r="P16" s="32"/>
    </row>
    <row r="17" spans="1:16" s="7" customFormat="1" ht="13.5" thickBot="1">
      <c r="A17" s="238"/>
      <c r="B17" s="248"/>
      <c r="C17" s="262" t="s">
        <v>82</v>
      </c>
      <c r="D17" s="263" t="s">
        <v>46</v>
      </c>
      <c r="E17" s="264">
        <v>0.05</v>
      </c>
      <c r="F17" s="265">
        <v>1339</v>
      </c>
      <c r="G17" s="243">
        <f>F17*E17</f>
        <v>66.95</v>
      </c>
      <c r="H17" s="238"/>
      <c r="I17" s="199"/>
      <c r="J17" s="244"/>
      <c r="K17" s="30"/>
      <c r="L17" s="30"/>
      <c r="M17" s="30"/>
      <c r="N17" s="30"/>
      <c r="O17" s="32"/>
      <c r="P17" s="32"/>
    </row>
    <row r="18" spans="2:16" ht="19.5" customHeight="1" thickBot="1">
      <c r="B18" s="347" t="s">
        <v>108</v>
      </c>
      <c r="C18" s="348"/>
      <c r="D18" s="348"/>
      <c r="E18" s="349"/>
      <c r="F18" s="266" t="s">
        <v>47</v>
      </c>
      <c r="G18" s="253">
        <f>SUM(G8:G17)</f>
        <v>2992.95</v>
      </c>
      <c r="H18" s="254"/>
      <c r="J18" s="230"/>
      <c r="K18" s="29"/>
      <c r="L18" s="29"/>
      <c r="M18" s="29"/>
      <c r="N18" s="29"/>
      <c r="O18" s="33"/>
      <c r="P18" s="33"/>
    </row>
    <row r="19" spans="10:16" ht="12.75">
      <c r="J19" s="230"/>
      <c r="K19" s="29"/>
      <c r="L19" s="29"/>
      <c r="M19" s="29"/>
      <c r="N19" s="29"/>
      <c r="O19" s="33"/>
      <c r="P19" s="33"/>
    </row>
    <row r="20" spans="10:16" ht="12.75">
      <c r="J20" s="230"/>
      <c r="K20" s="29"/>
      <c r="L20" s="29"/>
      <c r="M20" s="29"/>
      <c r="N20" s="29"/>
      <c r="O20" s="33"/>
      <c r="P20" s="33"/>
    </row>
    <row r="21" spans="10:16" ht="12.75">
      <c r="J21" s="230"/>
      <c r="K21" s="29"/>
      <c r="L21" s="29"/>
      <c r="M21" s="29"/>
      <c r="N21" s="29"/>
      <c r="O21" s="33"/>
      <c r="P21" s="33"/>
    </row>
    <row r="22" spans="10:16" ht="12.75">
      <c r="J22" s="230"/>
      <c r="K22" s="29"/>
      <c r="L22" s="29"/>
      <c r="M22" s="29"/>
      <c r="N22" s="29"/>
      <c r="O22" s="33"/>
      <c r="P22" s="33"/>
    </row>
    <row r="23" spans="10:16" ht="12.75">
      <c r="J23" s="230"/>
      <c r="K23" s="29"/>
      <c r="L23" s="29"/>
      <c r="M23" s="29"/>
      <c r="N23" s="29"/>
      <c r="O23" s="33"/>
      <c r="P23" s="33"/>
    </row>
    <row r="24" spans="10:16" ht="12.75">
      <c r="J24" s="230"/>
      <c r="K24" s="29"/>
      <c r="L24" s="29"/>
      <c r="M24" s="29"/>
      <c r="N24" s="29"/>
      <c r="O24" s="33"/>
      <c r="P24" s="33"/>
    </row>
    <row r="25" spans="10:16" ht="12.75">
      <c r="J25" s="230"/>
      <c r="K25" s="29"/>
      <c r="L25" s="29"/>
      <c r="M25" s="29"/>
      <c r="N25" s="29"/>
      <c r="O25" s="33"/>
      <c r="P25" s="33"/>
    </row>
    <row r="26" spans="10:16" ht="12.75">
      <c r="J26" s="230"/>
      <c r="K26" s="29"/>
      <c r="L26" s="29"/>
      <c r="M26" s="29"/>
      <c r="N26" s="29"/>
      <c r="O26" s="33"/>
      <c r="P26" s="33"/>
    </row>
    <row r="27" spans="10:16" ht="12.75">
      <c r="J27" s="230"/>
      <c r="K27" s="29"/>
      <c r="L27" s="29"/>
      <c r="M27" s="29"/>
      <c r="N27" s="29"/>
      <c r="O27" s="33"/>
      <c r="P27" s="33"/>
    </row>
    <row r="28" spans="10:16" ht="12.75">
      <c r="J28" s="230"/>
      <c r="K28" s="29"/>
      <c r="L28" s="29"/>
      <c r="M28" s="29"/>
      <c r="N28" s="29"/>
      <c r="O28" s="33"/>
      <c r="P28" s="33"/>
    </row>
    <row r="29" spans="10:16" ht="12.75">
      <c r="J29" s="230"/>
      <c r="K29" s="29"/>
      <c r="L29" s="29"/>
      <c r="M29" s="29"/>
      <c r="N29" s="29"/>
      <c r="O29" s="33"/>
      <c r="P29" s="33"/>
    </row>
    <row r="30" spans="10:16" ht="12.75">
      <c r="J30" s="230"/>
      <c r="K30" s="29"/>
      <c r="L30" s="29"/>
      <c r="M30" s="29"/>
      <c r="N30" s="29"/>
      <c r="O30" s="33"/>
      <c r="P30" s="33"/>
    </row>
    <row r="31" spans="10:16" ht="12.75">
      <c r="J31" s="230"/>
      <c r="K31" s="29"/>
      <c r="L31" s="29"/>
      <c r="M31" s="29"/>
      <c r="N31" s="29"/>
      <c r="O31" s="33"/>
      <c r="P31" s="33"/>
    </row>
    <row r="32" spans="10:16" ht="12.75">
      <c r="J32" s="230"/>
      <c r="K32" s="29"/>
      <c r="L32" s="29"/>
      <c r="M32" s="29"/>
      <c r="N32" s="29"/>
      <c r="O32" s="33"/>
      <c r="P32" s="33"/>
    </row>
    <row r="33" spans="10:16" ht="12.75">
      <c r="J33" s="230"/>
      <c r="K33" s="29"/>
      <c r="L33" s="29"/>
      <c r="M33" s="29"/>
      <c r="N33" s="29"/>
      <c r="O33" s="33"/>
      <c r="P33" s="33"/>
    </row>
    <row r="34" spans="10:16" ht="12.75">
      <c r="J34" s="230"/>
      <c r="K34" s="29"/>
      <c r="L34" s="29"/>
      <c r="M34" s="29"/>
      <c r="N34" s="29"/>
      <c r="O34" s="33"/>
      <c r="P34" s="33"/>
    </row>
    <row r="35" spans="10:16" ht="12.75">
      <c r="J35" s="230"/>
      <c r="K35" s="29"/>
      <c r="L35" s="29"/>
      <c r="M35" s="29"/>
      <c r="N35" s="29"/>
      <c r="O35" s="33"/>
      <c r="P35" s="33"/>
    </row>
    <row r="36" spans="10:16" ht="12.75">
      <c r="J36" s="230"/>
      <c r="K36" s="29"/>
      <c r="L36" s="29"/>
      <c r="M36" s="29"/>
      <c r="N36" s="29"/>
      <c r="O36" s="33"/>
      <c r="P36" s="33"/>
    </row>
    <row r="37" spans="10:16" ht="12.75">
      <c r="J37" s="230"/>
      <c r="K37" s="29"/>
      <c r="L37" s="29"/>
      <c r="M37" s="29"/>
      <c r="N37" s="29"/>
      <c r="O37" s="33"/>
      <c r="P37" s="33"/>
    </row>
    <row r="38" spans="10:16" ht="12.75">
      <c r="J38" s="230"/>
      <c r="K38" s="29"/>
      <c r="L38" s="29"/>
      <c r="M38" s="29"/>
      <c r="N38" s="29"/>
      <c r="O38" s="33"/>
      <c r="P38" s="33"/>
    </row>
    <row r="39" spans="10:16" ht="12.75">
      <c r="J39" s="230"/>
      <c r="K39" s="29"/>
      <c r="L39" s="29"/>
      <c r="M39" s="29"/>
      <c r="N39" s="29"/>
      <c r="O39" s="33"/>
      <c r="P39" s="33"/>
    </row>
    <row r="40" spans="10:16" ht="12.75">
      <c r="J40" s="230"/>
      <c r="K40" s="29"/>
      <c r="L40" s="29"/>
      <c r="M40" s="29"/>
      <c r="N40" s="29"/>
      <c r="O40" s="33"/>
      <c r="P40" s="33"/>
    </row>
    <row r="41" spans="10:16" ht="12.75">
      <c r="J41" s="230"/>
      <c r="K41" s="29"/>
      <c r="L41" s="29"/>
      <c r="M41" s="29"/>
      <c r="N41" s="29"/>
      <c r="O41" s="33"/>
      <c r="P41" s="33"/>
    </row>
    <row r="42" spans="10:16" ht="12.75">
      <c r="J42" s="230"/>
      <c r="K42" s="29"/>
      <c r="L42" s="29"/>
      <c r="M42" s="29"/>
      <c r="N42" s="29"/>
      <c r="O42" s="33"/>
      <c r="P42" s="33"/>
    </row>
    <row r="43" spans="10:16" ht="12.75">
      <c r="J43" s="230"/>
      <c r="K43" s="29"/>
      <c r="L43" s="29"/>
      <c r="M43" s="29"/>
      <c r="N43" s="29"/>
      <c r="O43" s="33"/>
      <c r="P43" s="33"/>
    </row>
    <row r="44" spans="10:16" ht="12.75">
      <c r="J44" s="230"/>
      <c r="K44" s="29"/>
      <c r="L44" s="29"/>
      <c r="M44" s="29"/>
      <c r="N44" s="29"/>
      <c r="O44" s="33"/>
      <c r="P44" s="33"/>
    </row>
    <row r="45" spans="10:16" ht="12.75">
      <c r="J45" s="230"/>
      <c r="K45" s="29"/>
      <c r="L45" s="29"/>
      <c r="M45" s="29"/>
      <c r="N45" s="29"/>
      <c r="O45" s="33"/>
      <c r="P45" s="33"/>
    </row>
    <row r="46" spans="10:16" ht="12.75">
      <c r="J46" s="230"/>
      <c r="K46" s="29"/>
      <c r="L46" s="29"/>
      <c r="M46" s="29"/>
      <c r="N46" s="29"/>
      <c r="O46" s="33"/>
      <c r="P46" s="33"/>
    </row>
    <row r="47" spans="10:16" ht="12.75">
      <c r="J47" s="230"/>
      <c r="K47" s="29"/>
      <c r="L47" s="29"/>
      <c r="M47" s="29"/>
      <c r="N47" s="29"/>
      <c r="O47" s="33"/>
      <c r="P47" s="33"/>
    </row>
    <row r="48" spans="10:16" ht="12.75">
      <c r="J48" s="230"/>
      <c r="K48" s="29"/>
      <c r="L48" s="29"/>
      <c r="M48" s="29"/>
      <c r="N48" s="29"/>
      <c r="O48" s="33"/>
      <c r="P48" s="33"/>
    </row>
    <row r="49" spans="10:16" ht="12.75">
      <c r="J49" s="230"/>
      <c r="K49" s="29"/>
      <c r="L49" s="29"/>
      <c r="M49" s="29"/>
      <c r="N49" s="29"/>
      <c r="O49" s="33"/>
      <c r="P49" s="33"/>
    </row>
    <row r="50" spans="10:16" ht="12.75">
      <c r="J50" s="230"/>
      <c r="K50" s="29"/>
      <c r="L50" s="29"/>
      <c r="M50" s="29"/>
      <c r="N50" s="29"/>
      <c r="O50" s="33"/>
      <c r="P50" s="33"/>
    </row>
    <row r="51" spans="10:16" ht="12.75">
      <c r="J51" s="230"/>
      <c r="K51" s="29"/>
      <c r="L51" s="29"/>
      <c r="M51" s="29"/>
      <c r="N51" s="29"/>
      <c r="O51" s="33"/>
      <c r="P51" s="33"/>
    </row>
    <row r="52" spans="10:16" ht="12.75">
      <c r="J52" s="230"/>
      <c r="K52" s="29"/>
      <c r="L52" s="29"/>
      <c r="M52" s="29"/>
      <c r="N52" s="29"/>
      <c r="O52" s="33"/>
      <c r="P52" s="33"/>
    </row>
    <row r="53" spans="10:16" ht="12.75">
      <c r="J53" s="230"/>
      <c r="K53" s="29"/>
      <c r="L53" s="29"/>
      <c r="M53" s="29"/>
      <c r="N53" s="29"/>
      <c r="O53" s="33"/>
      <c r="P53" s="33"/>
    </row>
    <row r="54" spans="10:16" ht="12.75">
      <c r="J54" s="230"/>
      <c r="K54" s="29"/>
      <c r="L54" s="29"/>
      <c r="M54" s="29"/>
      <c r="N54" s="29"/>
      <c r="O54" s="33"/>
      <c r="P54" s="33"/>
    </row>
    <row r="55" spans="10:16" ht="12.75">
      <c r="J55" s="230"/>
      <c r="K55" s="29"/>
      <c r="L55" s="29"/>
      <c r="M55" s="29"/>
      <c r="N55" s="29"/>
      <c r="O55" s="33"/>
      <c r="P55" s="33"/>
    </row>
    <row r="56" spans="10:16" ht="12.75">
      <c r="J56" s="230"/>
      <c r="K56" s="29"/>
      <c r="L56" s="29"/>
      <c r="M56" s="29"/>
      <c r="N56" s="29"/>
      <c r="O56" s="33"/>
      <c r="P56" s="33"/>
    </row>
    <row r="57" spans="10:16" ht="12.75">
      <c r="J57" s="230"/>
      <c r="K57" s="29"/>
      <c r="L57" s="29"/>
      <c r="M57" s="29"/>
      <c r="N57" s="29"/>
      <c r="O57" s="33"/>
      <c r="P57" s="33"/>
    </row>
    <row r="58" spans="10:16" ht="12.75">
      <c r="J58" s="230"/>
      <c r="K58" s="29"/>
      <c r="L58" s="29"/>
      <c r="M58" s="29"/>
      <c r="N58" s="29"/>
      <c r="O58" s="33"/>
      <c r="P58" s="33"/>
    </row>
    <row r="59" spans="10:16" ht="12.75">
      <c r="J59" s="230"/>
      <c r="K59" s="29"/>
      <c r="L59" s="29"/>
      <c r="M59" s="29"/>
      <c r="N59" s="29"/>
      <c r="O59" s="33"/>
      <c r="P59" s="33"/>
    </row>
    <row r="60" spans="10:16" ht="12.75">
      <c r="J60" s="230"/>
      <c r="K60" s="29"/>
      <c r="L60" s="29"/>
      <c r="M60" s="29"/>
      <c r="N60" s="29"/>
      <c r="O60" s="33"/>
      <c r="P60" s="33"/>
    </row>
    <row r="61" spans="10:16" ht="12.75">
      <c r="J61" s="230"/>
      <c r="K61" s="29"/>
      <c r="L61" s="29"/>
      <c r="M61" s="29"/>
      <c r="N61" s="29"/>
      <c r="O61" s="33"/>
      <c r="P61" s="33"/>
    </row>
    <row r="62" spans="10:16" ht="12.75">
      <c r="J62" s="230"/>
      <c r="K62" s="29"/>
      <c r="L62" s="29"/>
      <c r="M62" s="29"/>
      <c r="N62" s="29"/>
      <c r="O62" s="33"/>
      <c r="P62" s="33"/>
    </row>
    <row r="63" spans="10:16" ht="12.75">
      <c r="J63" s="230"/>
      <c r="K63" s="29"/>
      <c r="L63" s="29"/>
      <c r="M63" s="29"/>
      <c r="N63" s="29"/>
      <c r="O63" s="33"/>
      <c r="P63" s="33"/>
    </row>
    <row r="64" spans="10:16" ht="12.75">
      <c r="J64" s="230"/>
      <c r="K64" s="29"/>
      <c r="L64" s="29"/>
      <c r="M64" s="29"/>
      <c r="N64" s="29"/>
      <c r="O64" s="33"/>
      <c r="P64" s="33"/>
    </row>
    <row r="65" spans="10:16" ht="12.75">
      <c r="J65" s="230"/>
      <c r="K65" s="29"/>
      <c r="L65" s="29"/>
      <c r="M65" s="29"/>
      <c r="N65" s="29"/>
      <c r="O65" s="33"/>
      <c r="P65" s="33"/>
    </row>
    <row r="66" spans="10:16" ht="12.75">
      <c r="J66" s="230"/>
      <c r="K66" s="29"/>
      <c r="L66" s="29"/>
      <c r="M66" s="29"/>
      <c r="N66" s="29"/>
      <c r="O66" s="33"/>
      <c r="P66" s="33"/>
    </row>
    <row r="67" spans="10:16" ht="12.75">
      <c r="J67" s="230"/>
      <c r="K67" s="29"/>
      <c r="L67" s="29"/>
      <c r="M67" s="29"/>
      <c r="N67" s="29"/>
      <c r="O67" s="33"/>
      <c r="P67" s="33"/>
    </row>
    <row r="68" spans="10:16" ht="12.75">
      <c r="J68" s="230"/>
      <c r="K68" s="29"/>
      <c r="L68" s="29"/>
      <c r="M68" s="29"/>
      <c r="N68" s="29"/>
      <c r="O68" s="33"/>
      <c r="P68" s="33"/>
    </row>
    <row r="69" spans="10:16" ht="12.75">
      <c r="J69" s="230"/>
      <c r="K69" s="29"/>
      <c r="L69" s="29"/>
      <c r="M69" s="29"/>
      <c r="N69" s="29"/>
      <c r="O69" s="33"/>
      <c r="P69" s="33"/>
    </row>
    <row r="70" spans="10:16" ht="12.75">
      <c r="J70" s="230"/>
      <c r="K70" s="29"/>
      <c r="L70" s="29"/>
      <c r="M70" s="29"/>
      <c r="N70" s="29"/>
      <c r="O70" s="33"/>
      <c r="P70" s="33"/>
    </row>
    <row r="71" spans="10:16" ht="12.75">
      <c r="J71" s="230"/>
      <c r="K71" s="29"/>
      <c r="L71" s="29"/>
      <c r="M71" s="29"/>
      <c r="N71" s="29"/>
      <c r="O71" s="33"/>
      <c r="P71" s="33"/>
    </row>
    <row r="72" spans="10:16" ht="12.75">
      <c r="J72" s="230"/>
      <c r="K72" s="29"/>
      <c r="L72" s="29"/>
      <c r="M72" s="29"/>
      <c r="N72" s="29"/>
      <c r="O72" s="33"/>
      <c r="P72" s="33"/>
    </row>
    <row r="73" spans="10:16" ht="12.75">
      <c r="J73" s="230"/>
      <c r="K73" s="29"/>
      <c r="L73" s="29"/>
      <c r="M73" s="29"/>
      <c r="N73" s="29"/>
      <c r="O73" s="33"/>
      <c r="P73" s="33"/>
    </row>
    <row r="74" spans="10:16" ht="12.75">
      <c r="J74" s="230"/>
      <c r="K74" s="29"/>
      <c r="L74" s="29"/>
      <c r="M74" s="29"/>
      <c r="N74" s="29"/>
      <c r="O74" s="33"/>
      <c r="P74" s="33"/>
    </row>
    <row r="75" spans="10:16" ht="12.75">
      <c r="J75" s="230"/>
      <c r="K75" s="29"/>
      <c r="L75" s="29"/>
      <c r="M75" s="29"/>
      <c r="N75" s="29"/>
      <c r="O75" s="33"/>
      <c r="P75" s="33"/>
    </row>
    <row r="76" spans="10:16" ht="12.75">
      <c r="J76" s="230"/>
      <c r="K76" s="29"/>
      <c r="L76" s="29"/>
      <c r="M76" s="29"/>
      <c r="N76" s="29"/>
      <c r="O76" s="33"/>
      <c r="P76" s="33"/>
    </row>
    <row r="77" spans="10:16" ht="12.75">
      <c r="J77" s="230"/>
      <c r="K77" s="29"/>
      <c r="L77" s="29"/>
      <c r="M77" s="29"/>
      <c r="N77" s="29"/>
      <c r="O77" s="33"/>
      <c r="P77" s="33"/>
    </row>
    <row r="78" spans="10:16" ht="12.75">
      <c r="J78" s="230"/>
      <c r="K78" s="29"/>
      <c r="L78" s="29"/>
      <c r="M78" s="29"/>
      <c r="N78" s="29"/>
      <c r="O78" s="33"/>
      <c r="P78" s="33"/>
    </row>
    <row r="79" spans="10:16" ht="12.75">
      <c r="J79" s="230"/>
      <c r="K79" s="29"/>
      <c r="L79" s="29"/>
      <c r="M79" s="29"/>
      <c r="N79" s="29"/>
      <c r="O79" s="33"/>
      <c r="P79" s="33"/>
    </row>
    <row r="80" spans="10:16" ht="12.75">
      <c r="J80" s="230"/>
      <c r="K80" s="29"/>
      <c r="L80" s="29"/>
      <c r="M80" s="29"/>
      <c r="N80" s="29"/>
      <c r="O80" s="33"/>
      <c r="P80" s="33"/>
    </row>
    <row r="81" spans="10:16" ht="12.75">
      <c r="J81" s="230"/>
      <c r="K81" s="29"/>
      <c r="L81" s="29"/>
      <c r="M81" s="29"/>
      <c r="N81" s="29"/>
      <c r="O81" s="33"/>
      <c r="P81" s="33"/>
    </row>
    <row r="82" spans="10:16" ht="12.75">
      <c r="J82" s="230"/>
      <c r="K82" s="29"/>
      <c r="L82" s="29"/>
      <c r="M82" s="29"/>
      <c r="N82" s="29"/>
      <c r="O82" s="33"/>
      <c r="P82" s="33"/>
    </row>
    <row r="83" spans="10:16" ht="12.75">
      <c r="J83" s="230"/>
      <c r="K83" s="29"/>
      <c r="L83" s="29"/>
      <c r="M83" s="29"/>
      <c r="N83" s="29"/>
      <c r="O83" s="33"/>
      <c r="P83" s="33"/>
    </row>
    <row r="84" spans="10:16" ht="12.75">
      <c r="J84" s="230"/>
      <c r="K84" s="29"/>
      <c r="L84" s="29"/>
      <c r="M84" s="29"/>
      <c r="N84" s="29"/>
      <c r="O84" s="33"/>
      <c r="P84" s="33"/>
    </row>
    <row r="85" spans="10:16" ht="12.75">
      <c r="J85" s="230"/>
      <c r="K85" s="29"/>
      <c r="L85" s="29"/>
      <c r="M85" s="29"/>
      <c r="N85" s="29"/>
      <c r="O85" s="33"/>
      <c r="P85" s="33"/>
    </row>
    <row r="86" spans="10:16" ht="12.75">
      <c r="J86" s="230"/>
      <c r="K86" s="29"/>
      <c r="L86" s="29"/>
      <c r="M86" s="29"/>
      <c r="N86" s="29"/>
      <c r="O86" s="33"/>
      <c r="P86" s="33"/>
    </row>
    <row r="87" spans="10:16" ht="12.75">
      <c r="J87" s="230"/>
      <c r="K87" s="29"/>
      <c r="L87" s="29"/>
      <c r="M87" s="29"/>
      <c r="N87" s="29"/>
      <c r="O87" s="33"/>
      <c r="P87" s="33"/>
    </row>
    <row r="88" spans="10:16" ht="12.75">
      <c r="J88" s="230"/>
      <c r="K88" s="29"/>
      <c r="L88" s="29"/>
      <c r="M88" s="29"/>
      <c r="N88" s="29"/>
      <c r="O88" s="33"/>
      <c r="P88" s="33"/>
    </row>
    <row r="89" spans="10:16" ht="12.75">
      <c r="J89" s="230"/>
      <c r="K89" s="29"/>
      <c r="L89" s="29"/>
      <c r="M89" s="29"/>
      <c r="N89" s="29"/>
      <c r="O89" s="33"/>
      <c r="P89" s="33"/>
    </row>
    <row r="90" spans="10:16" ht="12.75">
      <c r="J90" s="230"/>
      <c r="K90" s="29"/>
      <c r="L90" s="29"/>
      <c r="M90" s="29"/>
      <c r="N90" s="29"/>
      <c r="O90" s="33"/>
      <c r="P90" s="33"/>
    </row>
    <row r="91" spans="10:16" ht="12.75">
      <c r="J91" s="230"/>
      <c r="K91" s="29"/>
      <c r="L91" s="29"/>
      <c r="M91" s="29"/>
      <c r="N91" s="29"/>
      <c r="O91" s="33"/>
      <c r="P91" s="33"/>
    </row>
    <row r="92" spans="10:16" ht="12.75">
      <c r="J92" s="230"/>
      <c r="K92" s="29"/>
      <c r="L92" s="29"/>
      <c r="M92" s="29"/>
      <c r="N92" s="29"/>
      <c r="O92" s="33"/>
      <c r="P92" s="33"/>
    </row>
    <row r="93" spans="10:16" ht="12.75">
      <c r="J93" s="230"/>
      <c r="K93" s="29"/>
      <c r="L93" s="29"/>
      <c r="M93" s="29"/>
      <c r="N93" s="29"/>
      <c r="O93" s="33"/>
      <c r="P93" s="33"/>
    </row>
    <row r="94" spans="10:16" ht="12.75">
      <c r="J94" s="230"/>
      <c r="K94" s="29"/>
      <c r="L94" s="29"/>
      <c r="M94" s="29"/>
      <c r="N94" s="29"/>
      <c r="O94" s="33"/>
      <c r="P94" s="33"/>
    </row>
    <row r="95" spans="10:16" ht="12.75">
      <c r="J95" s="230"/>
      <c r="K95" s="29"/>
      <c r="L95" s="29"/>
      <c r="M95" s="29"/>
      <c r="N95" s="29"/>
      <c r="O95" s="33"/>
      <c r="P95" s="33"/>
    </row>
    <row r="96" spans="10:16" ht="12.75">
      <c r="J96" s="230"/>
      <c r="K96" s="29"/>
      <c r="L96" s="29"/>
      <c r="M96" s="29"/>
      <c r="N96" s="29"/>
      <c r="O96" s="33"/>
      <c r="P96" s="33"/>
    </row>
    <row r="97" spans="10:16" ht="12.75">
      <c r="J97" s="230"/>
      <c r="K97" s="29"/>
      <c r="L97" s="29"/>
      <c r="M97" s="29"/>
      <c r="N97" s="29"/>
      <c r="O97" s="33"/>
      <c r="P97" s="33"/>
    </row>
    <row r="98" spans="10:16" ht="12.75">
      <c r="J98" s="230"/>
      <c r="K98" s="29"/>
      <c r="L98" s="29"/>
      <c r="M98" s="29"/>
      <c r="N98" s="29"/>
      <c r="O98" s="33"/>
      <c r="P98" s="33"/>
    </row>
    <row r="99" spans="10:16" ht="12.75">
      <c r="J99" s="230"/>
      <c r="K99" s="29"/>
      <c r="L99" s="29"/>
      <c r="M99" s="29"/>
      <c r="N99" s="29"/>
      <c r="O99" s="33"/>
      <c r="P99" s="33"/>
    </row>
    <row r="100" spans="10:16" ht="12.75">
      <c r="J100" s="230"/>
      <c r="K100" s="29"/>
      <c r="L100" s="29"/>
      <c r="M100" s="29"/>
      <c r="N100" s="29"/>
      <c r="O100" s="33"/>
      <c r="P100" s="33"/>
    </row>
    <row r="101" spans="10:16" ht="12.75">
      <c r="J101" s="230"/>
      <c r="K101" s="29"/>
      <c r="L101" s="29"/>
      <c r="M101" s="29"/>
      <c r="N101" s="29"/>
      <c r="O101" s="33"/>
      <c r="P101" s="33"/>
    </row>
    <row r="102" spans="10:16" ht="12.75">
      <c r="J102" s="230"/>
      <c r="K102" s="29"/>
      <c r="L102" s="29"/>
      <c r="M102" s="29"/>
      <c r="N102" s="29"/>
      <c r="O102" s="33"/>
      <c r="P102" s="33"/>
    </row>
    <row r="103" spans="10:16" ht="12.75">
      <c r="J103" s="230"/>
      <c r="K103" s="29"/>
      <c r="L103" s="29"/>
      <c r="M103" s="29"/>
      <c r="N103" s="29"/>
      <c r="O103" s="33"/>
      <c r="P103" s="33"/>
    </row>
    <row r="104" spans="10:16" ht="12.75">
      <c r="J104" s="230"/>
      <c r="K104" s="29"/>
      <c r="L104" s="29"/>
      <c r="M104" s="29"/>
      <c r="N104" s="29"/>
      <c r="O104" s="33"/>
      <c r="P104" s="33"/>
    </row>
    <row r="105" spans="10:16" ht="12.75">
      <c r="J105" s="230"/>
      <c r="K105" s="29"/>
      <c r="L105" s="29"/>
      <c r="M105" s="29"/>
      <c r="N105" s="29"/>
      <c r="O105" s="33"/>
      <c r="P105" s="33"/>
    </row>
    <row r="106" spans="10:16" ht="12.75">
      <c r="J106" s="230"/>
      <c r="K106" s="29"/>
      <c r="L106" s="29"/>
      <c r="M106" s="29"/>
      <c r="N106" s="29"/>
      <c r="O106" s="33"/>
      <c r="P106" s="33"/>
    </row>
    <row r="107" spans="10:16" ht="12.75">
      <c r="J107" s="230"/>
      <c r="K107" s="29"/>
      <c r="L107" s="29"/>
      <c r="M107" s="29"/>
      <c r="N107" s="29"/>
      <c r="O107" s="33"/>
      <c r="P107" s="33"/>
    </row>
    <row r="108" spans="10:16" ht="12.75">
      <c r="J108" s="230"/>
      <c r="K108" s="29"/>
      <c r="L108" s="29"/>
      <c r="M108" s="29"/>
      <c r="N108" s="29"/>
      <c r="O108" s="33"/>
      <c r="P108" s="33"/>
    </row>
    <row r="109" spans="10:16" ht="12.75">
      <c r="J109" s="230"/>
      <c r="K109" s="29"/>
      <c r="L109" s="29"/>
      <c r="M109" s="29"/>
      <c r="N109" s="29"/>
      <c r="O109" s="33"/>
      <c r="P109" s="33"/>
    </row>
    <row r="110" spans="10:16" ht="12.75">
      <c r="J110" s="230"/>
      <c r="K110" s="29"/>
      <c r="L110" s="29"/>
      <c r="M110" s="29"/>
      <c r="N110" s="29"/>
      <c r="O110" s="33"/>
      <c r="P110" s="33"/>
    </row>
    <row r="111" spans="10:16" ht="12.75">
      <c r="J111" s="230"/>
      <c r="K111" s="29"/>
      <c r="L111" s="29"/>
      <c r="M111" s="29"/>
      <c r="N111" s="29"/>
      <c r="O111" s="33"/>
      <c r="P111" s="33"/>
    </row>
    <row r="112" spans="10:16" ht="12.75">
      <c r="J112" s="230"/>
      <c r="K112" s="29"/>
      <c r="L112" s="29"/>
      <c r="M112" s="29"/>
      <c r="N112" s="29"/>
      <c r="O112" s="33"/>
      <c r="P112" s="33"/>
    </row>
    <row r="113" spans="10:16" ht="12.75">
      <c r="J113" s="230"/>
      <c r="K113" s="29"/>
      <c r="L113" s="29"/>
      <c r="M113" s="29"/>
      <c r="N113" s="29"/>
      <c r="O113" s="33"/>
      <c r="P113" s="33"/>
    </row>
    <row r="114" spans="10:16" ht="12.75">
      <c r="J114" s="230"/>
      <c r="K114" s="29"/>
      <c r="L114" s="29"/>
      <c r="M114" s="29"/>
      <c r="N114" s="29"/>
      <c r="O114" s="33"/>
      <c r="P114" s="33"/>
    </row>
    <row r="115" spans="10:16" ht="12.75">
      <c r="J115" s="230"/>
      <c r="K115" s="29"/>
      <c r="L115" s="29"/>
      <c r="M115" s="29"/>
      <c r="N115" s="29"/>
      <c r="O115" s="33"/>
      <c r="P115" s="33"/>
    </row>
    <row r="116" spans="10:16" ht="12.75">
      <c r="J116" s="230"/>
      <c r="K116" s="29"/>
      <c r="L116" s="29"/>
      <c r="M116" s="29"/>
      <c r="N116" s="29"/>
      <c r="O116" s="33"/>
      <c r="P116" s="33"/>
    </row>
    <row r="117" spans="10:16" ht="12.75">
      <c r="J117" s="230"/>
      <c r="K117" s="29"/>
      <c r="L117" s="29"/>
      <c r="M117" s="29"/>
      <c r="N117" s="29"/>
      <c r="O117" s="33"/>
      <c r="P117" s="33"/>
    </row>
    <row r="118" spans="10:16" ht="12.75">
      <c r="J118" s="230"/>
      <c r="K118" s="29"/>
      <c r="L118" s="29"/>
      <c r="M118" s="29"/>
      <c r="N118" s="29"/>
      <c r="O118" s="33"/>
      <c r="P118" s="33"/>
    </row>
    <row r="119" spans="10:16" ht="12.75">
      <c r="J119" s="230"/>
      <c r="K119" s="29"/>
      <c r="L119" s="29"/>
      <c r="M119" s="29"/>
      <c r="N119" s="29"/>
      <c r="O119" s="33"/>
      <c r="P119" s="33"/>
    </row>
    <row r="120" spans="10:16" ht="12.75">
      <c r="J120" s="230"/>
      <c r="K120" s="29"/>
      <c r="L120" s="29"/>
      <c r="M120" s="29"/>
      <c r="N120" s="29"/>
      <c r="O120" s="33"/>
      <c r="P120" s="33"/>
    </row>
    <row r="121" spans="10:16" ht="12.75">
      <c r="J121" s="230"/>
      <c r="K121" s="29"/>
      <c r="L121" s="29"/>
      <c r="M121" s="29"/>
      <c r="N121" s="29"/>
      <c r="O121" s="33"/>
      <c r="P121" s="33"/>
    </row>
    <row r="122" spans="10:16" ht="12.75">
      <c r="J122" s="230"/>
      <c r="K122" s="29"/>
      <c r="L122" s="29"/>
      <c r="M122" s="29"/>
      <c r="N122" s="29"/>
      <c r="O122" s="33"/>
      <c r="P122" s="33"/>
    </row>
    <row r="123" spans="10:16" ht="12.75">
      <c r="J123" s="230"/>
      <c r="K123" s="29"/>
      <c r="L123" s="29"/>
      <c r="M123" s="29"/>
      <c r="N123" s="29"/>
      <c r="O123" s="33"/>
      <c r="P123" s="33"/>
    </row>
    <row r="124" spans="10:16" ht="12.75">
      <c r="J124" s="230"/>
      <c r="K124" s="29"/>
      <c r="L124" s="29"/>
      <c r="M124" s="29"/>
      <c r="N124" s="29"/>
      <c r="O124" s="33"/>
      <c r="P124" s="33"/>
    </row>
    <row r="125" spans="10:16" ht="12.75">
      <c r="J125" s="230"/>
      <c r="K125" s="29"/>
      <c r="L125" s="29"/>
      <c r="M125" s="29"/>
      <c r="N125" s="29"/>
      <c r="O125" s="33"/>
      <c r="P125" s="33"/>
    </row>
    <row r="126" spans="10:16" ht="12.75">
      <c r="J126" s="230"/>
      <c r="K126" s="29"/>
      <c r="L126" s="29"/>
      <c r="M126" s="29"/>
      <c r="N126" s="29"/>
      <c r="O126" s="33"/>
      <c r="P126" s="33"/>
    </row>
    <row r="127" spans="10:16" ht="12.75">
      <c r="J127" s="230"/>
      <c r="K127" s="29"/>
      <c r="L127" s="29"/>
      <c r="M127" s="29"/>
      <c r="N127" s="29"/>
      <c r="O127" s="33"/>
      <c r="P127" s="33"/>
    </row>
    <row r="128" spans="10:16" ht="12.75">
      <c r="J128" s="230"/>
      <c r="K128" s="29"/>
      <c r="L128" s="29"/>
      <c r="M128" s="29"/>
      <c r="N128" s="29"/>
      <c r="O128" s="33"/>
      <c r="P128" s="33"/>
    </row>
    <row r="129" spans="10:16" ht="12.75">
      <c r="J129" s="230"/>
      <c r="K129" s="29"/>
      <c r="L129" s="29"/>
      <c r="M129" s="29"/>
      <c r="N129" s="29"/>
      <c r="O129" s="33"/>
      <c r="P129" s="33"/>
    </row>
    <row r="130" spans="10:16" ht="12.75">
      <c r="J130" s="230"/>
      <c r="K130" s="29"/>
      <c r="L130" s="29"/>
      <c r="M130" s="29"/>
      <c r="N130" s="29"/>
      <c r="O130" s="33"/>
      <c r="P130" s="33"/>
    </row>
    <row r="131" spans="10:16" ht="12.75">
      <c r="J131" s="230"/>
      <c r="K131" s="29"/>
      <c r="L131" s="29"/>
      <c r="M131" s="29"/>
      <c r="N131" s="29"/>
      <c r="O131" s="33"/>
      <c r="P131" s="33"/>
    </row>
    <row r="132" spans="10:16" ht="12.75">
      <c r="J132" s="230"/>
      <c r="K132" s="29"/>
      <c r="L132" s="29"/>
      <c r="M132" s="29"/>
      <c r="N132" s="29"/>
      <c r="O132" s="33"/>
      <c r="P132" s="33"/>
    </row>
    <row r="133" spans="10:16" ht="12.75">
      <c r="J133" s="230"/>
      <c r="K133" s="29"/>
      <c r="L133" s="29"/>
      <c r="M133" s="29"/>
      <c r="N133" s="29"/>
      <c r="O133" s="33"/>
      <c r="P133" s="33"/>
    </row>
    <row r="134" spans="10:16" ht="12.75">
      <c r="J134" s="230"/>
      <c r="K134" s="29"/>
      <c r="L134" s="29"/>
      <c r="M134" s="29"/>
      <c r="N134" s="29"/>
      <c r="O134" s="33"/>
      <c r="P134" s="33"/>
    </row>
    <row r="343" ht="12.75">
      <c r="C343" s="178" t="s">
        <v>54</v>
      </c>
    </row>
    <row r="363" ht="12.75">
      <c r="C363" s="178" t="s">
        <v>52</v>
      </c>
    </row>
    <row r="385" ht="12.75">
      <c r="C385" s="178" t="s">
        <v>53</v>
      </c>
    </row>
    <row r="415" ht="12.75">
      <c r="C415" s="178" t="s">
        <v>51</v>
      </c>
    </row>
  </sheetData>
  <sheetProtection/>
  <mergeCells count="2">
    <mergeCell ref="F6:G6"/>
    <mergeCell ref="B18:E18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3" r:id="rId1"/>
  <headerFooter>
    <oddFooter>&amp;C&amp;"-,Obyčejné"Stránka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="115" zoomScaleNormal="70" zoomScaleSheetLayoutView="115" zoomScalePageLayoutView="25" workbookViewId="0" topLeftCell="A4">
      <selection activeCell="I12" sqref="I12"/>
    </sheetView>
  </sheetViews>
  <sheetFormatPr defaultColWidth="9.33203125" defaultRowHeight="12.75"/>
  <cols>
    <col min="1" max="1" width="2.33203125" style="0" customWidth="1"/>
    <col min="2" max="2" width="6.83203125" style="0" customWidth="1"/>
    <col min="3" max="3" width="100.83203125" style="0" customWidth="1"/>
    <col min="4" max="4" width="5.83203125" style="195" customWidth="1"/>
    <col min="5" max="5" width="9.83203125" style="9" customWidth="1"/>
    <col min="6" max="6" width="12.83203125" style="0" customWidth="1"/>
    <col min="7" max="7" width="14.83203125" style="0" customWidth="1"/>
    <col min="8" max="8" width="2.16015625" style="0" customWidth="1"/>
    <col min="9" max="9" width="12.83203125" style="0" customWidth="1"/>
    <col min="10" max="10" width="14.83203125" style="0" customWidth="1"/>
    <col min="11" max="11" width="3.16015625" style="0" customWidth="1"/>
    <col min="12" max="12" width="14.83203125" style="0" customWidth="1"/>
    <col min="13" max="13" width="3.16015625" style="0" customWidth="1"/>
    <col min="14" max="14" width="13.66015625" style="0" customWidth="1"/>
    <col min="15" max="15" width="12.5" style="0" customWidth="1"/>
    <col min="16" max="16" width="12.66015625" style="0" customWidth="1"/>
    <col min="17" max="17" width="3.5" style="0" customWidth="1"/>
    <col min="18" max="18" width="4" style="0" customWidth="1"/>
    <col min="19" max="19" width="21.16015625" style="0" customWidth="1"/>
    <col min="20" max="20" width="11.83203125" style="0" customWidth="1"/>
  </cols>
  <sheetData>
    <row r="1" spans="1:19" s="212" customFormat="1" ht="27" customHeight="1">
      <c r="A1" s="209"/>
      <c r="C1" s="205" t="str">
        <f>'KRYCÍ LIST'!D3</f>
        <v>VÝMĚNA ZDROJE TEPLA V OBJEKTU
 ZŠ a MŠ MLADÁ VOŽICE</v>
      </c>
      <c r="D1" s="210"/>
      <c r="E1" s="206"/>
      <c r="F1" s="206"/>
      <c r="G1" s="211"/>
      <c r="H1" s="211"/>
      <c r="I1" s="206"/>
      <c r="J1" s="211"/>
      <c r="K1" s="209"/>
      <c r="L1" s="209"/>
      <c r="M1" s="209"/>
      <c r="R1" s="213"/>
      <c r="S1" s="214"/>
    </row>
    <row r="2" spans="1:19" s="220" customFormat="1" ht="18.75">
      <c r="A2" s="215"/>
      <c r="B2" s="216"/>
      <c r="C2" s="217"/>
      <c r="D2" s="218"/>
      <c r="E2" s="217"/>
      <c r="F2" s="217"/>
      <c r="G2" s="219"/>
      <c r="H2" s="219"/>
      <c r="I2" s="217"/>
      <c r="J2" s="219"/>
      <c r="K2" s="215"/>
      <c r="L2" s="215"/>
      <c r="M2" s="215"/>
      <c r="R2" s="221"/>
      <c r="S2" s="222"/>
    </row>
    <row r="3" spans="1:19" s="212" customFormat="1" ht="21" customHeight="1">
      <c r="A3" s="209"/>
      <c r="B3" s="207" t="str">
        <f>'KRYCÍ LIST'!B5</f>
        <v> </v>
      </c>
      <c r="C3" s="208" t="str">
        <f>REKAPITULACE!D1</f>
        <v>VÝMĚNA ZDROJE TEPLA - ZTI</v>
      </c>
      <c r="D3" s="210"/>
      <c r="E3" s="206"/>
      <c r="F3" s="206"/>
      <c r="G3" s="206"/>
      <c r="H3" s="206"/>
      <c r="I3" s="206"/>
      <c r="J3" s="206"/>
      <c r="K3" s="223"/>
      <c r="L3" s="223"/>
      <c r="M3" s="223"/>
      <c r="R3" s="224"/>
      <c r="S3" s="225"/>
    </row>
    <row r="4" spans="1:19" s="220" customFormat="1" ht="19.5" thickBot="1">
      <c r="A4" s="215"/>
      <c r="B4" s="216"/>
      <c r="C4" s="217"/>
      <c r="D4" s="218"/>
      <c r="E4" s="217"/>
      <c r="F4" s="217"/>
      <c r="G4" s="217"/>
      <c r="H4" s="217"/>
      <c r="I4" s="217"/>
      <c r="J4" s="217"/>
      <c r="K4" s="215"/>
      <c r="L4" s="215"/>
      <c r="M4" s="215"/>
      <c r="R4" s="221"/>
      <c r="S4" s="222"/>
    </row>
    <row r="5" spans="1:14" s="222" customFormat="1" ht="24.75" customHeight="1" thickBot="1">
      <c r="A5" s="217"/>
      <c r="B5" s="20"/>
      <c r="C5" s="226" t="s">
        <v>111</v>
      </c>
      <c r="D5" s="218"/>
      <c r="E5" s="217"/>
      <c r="F5" s="217"/>
      <c r="G5" s="227"/>
      <c r="H5" s="227"/>
      <c r="I5" s="217"/>
      <c r="J5" s="227"/>
      <c r="K5" s="217"/>
      <c r="L5" s="217"/>
      <c r="M5" s="217"/>
      <c r="N5" s="228"/>
    </row>
    <row r="6" spans="1:18" s="1" customFormat="1" ht="15" customHeight="1" thickBot="1">
      <c r="A6" s="96"/>
      <c r="B6" s="99"/>
      <c r="C6" s="13"/>
      <c r="D6" s="191"/>
      <c r="E6" s="10"/>
      <c r="F6" s="353" t="s">
        <v>50</v>
      </c>
      <c r="G6" s="354"/>
      <c r="H6" s="98"/>
      <c r="I6" s="353" t="s">
        <v>55</v>
      </c>
      <c r="J6" s="354"/>
      <c r="K6" s="96"/>
      <c r="L6" s="22" t="s">
        <v>56</v>
      </c>
      <c r="M6" s="190"/>
      <c r="N6" s="11"/>
      <c r="P6" s="15"/>
      <c r="Q6" s="16"/>
      <c r="R6" s="15"/>
    </row>
    <row r="7" spans="1:20" s="11" customFormat="1" ht="13.5" thickBot="1">
      <c r="A7" s="187"/>
      <c r="B7" s="100" t="s">
        <v>79</v>
      </c>
      <c r="C7" s="101" t="s">
        <v>39</v>
      </c>
      <c r="D7" s="101" t="s">
        <v>76</v>
      </c>
      <c r="E7" s="102" t="s">
        <v>77</v>
      </c>
      <c r="F7" s="103" t="s">
        <v>78</v>
      </c>
      <c r="G7" s="104" t="s">
        <v>80</v>
      </c>
      <c r="H7" s="105"/>
      <c r="I7" s="106" t="s">
        <v>42</v>
      </c>
      <c r="J7" s="104" t="s">
        <v>43</v>
      </c>
      <c r="K7" s="187"/>
      <c r="L7" s="189" t="s">
        <v>43</v>
      </c>
      <c r="M7" s="187"/>
      <c r="O7" s="23"/>
      <c r="P7" s="23"/>
      <c r="Q7" s="23"/>
      <c r="R7" s="23"/>
      <c r="S7" s="23"/>
      <c r="T7" s="23"/>
    </row>
    <row r="8" spans="1:20" s="1" customFormat="1" ht="12.75">
      <c r="A8" s="96"/>
      <c r="B8" s="107"/>
      <c r="C8" s="108"/>
      <c r="D8" s="108"/>
      <c r="E8" s="109"/>
      <c r="F8" s="110"/>
      <c r="G8" s="111"/>
      <c r="H8" s="105"/>
      <c r="I8" s="112"/>
      <c r="J8" s="111"/>
      <c r="K8" s="96"/>
      <c r="L8" s="113"/>
      <c r="M8" s="96"/>
      <c r="N8" s="11"/>
      <c r="O8" s="12"/>
      <c r="P8" s="12"/>
      <c r="Q8" s="12"/>
      <c r="R8" s="12"/>
      <c r="S8" s="12"/>
      <c r="T8" s="12"/>
    </row>
    <row r="9" spans="1:16" s="7" customFormat="1" ht="15.75">
      <c r="A9" s="114"/>
      <c r="B9" s="115"/>
      <c r="C9" s="116" t="s">
        <v>90</v>
      </c>
      <c r="D9" s="193"/>
      <c r="E9" s="126"/>
      <c r="F9" s="127"/>
      <c r="G9" s="120"/>
      <c r="H9" s="121"/>
      <c r="I9" s="122"/>
      <c r="J9" s="123"/>
      <c r="K9" s="114"/>
      <c r="L9" s="124"/>
      <c r="M9" s="114"/>
      <c r="N9" s="25"/>
      <c r="O9" s="25"/>
      <c r="P9" s="25"/>
    </row>
    <row r="10" spans="1:16" s="7" customFormat="1" ht="12.75">
      <c r="A10" s="114"/>
      <c r="B10" s="115"/>
      <c r="C10" s="125" t="s">
        <v>93</v>
      </c>
      <c r="D10" s="193" t="s">
        <v>40</v>
      </c>
      <c r="E10" s="126">
        <v>12</v>
      </c>
      <c r="F10" s="127">
        <v>76.5</v>
      </c>
      <c r="G10" s="123">
        <f aca="true" t="shared" si="0" ref="G10:G18">F10*E10</f>
        <v>918</v>
      </c>
      <c r="H10" s="128"/>
      <c r="I10" s="129">
        <v>153.33</v>
      </c>
      <c r="J10" s="123">
        <f aca="true" t="shared" si="1" ref="J10:J18">I10*E10</f>
        <v>1839.96</v>
      </c>
      <c r="K10" s="114"/>
      <c r="L10" s="124">
        <f aca="true" t="shared" si="2" ref="L10:L18">G10+J10</f>
        <v>2757.96</v>
      </c>
      <c r="M10" s="114"/>
      <c r="N10" s="273"/>
      <c r="O10" s="25"/>
      <c r="P10" s="25"/>
    </row>
    <row r="11" spans="1:16" s="7" customFormat="1" ht="12.75">
      <c r="A11" s="114"/>
      <c r="B11" s="115"/>
      <c r="C11" s="125" t="s">
        <v>94</v>
      </c>
      <c r="D11" s="193" t="s">
        <v>49</v>
      </c>
      <c r="E11" s="126">
        <v>1</v>
      </c>
      <c r="F11" s="127">
        <v>1530</v>
      </c>
      <c r="G11" s="123">
        <f t="shared" si="0"/>
        <v>1530</v>
      </c>
      <c r="H11" s="128"/>
      <c r="I11" s="129">
        <v>2912</v>
      </c>
      <c r="J11" s="123">
        <f t="shared" si="1"/>
        <v>2912</v>
      </c>
      <c r="K11" s="114"/>
      <c r="L11" s="124">
        <f t="shared" si="2"/>
        <v>4442</v>
      </c>
      <c r="M11" s="114"/>
      <c r="N11" s="273"/>
      <c r="O11" s="25"/>
      <c r="P11" s="25"/>
    </row>
    <row r="12" spans="1:16" s="7" customFormat="1" ht="12.75">
      <c r="A12" s="114"/>
      <c r="B12" s="115"/>
      <c r="C12" s="125" t="s">
        <v>95</v>
      </c>
      <c r="D12" s="193" t="s">
        <v>37</v>
      </c>
      <c r="E12" s="126">
        <v>1</v>
      </c>
      <c r="F12" s="127">
        <v>141.95</v>
      </c>
      <c r="G12" s="123">
        <f t="shared" si="0"/>
        <v>141.95</v>
      </c>
      <c r="H12" s="128"/>
      <c r="I12" s="129">
        <v>291.06</v>
      </c>
      <c r="J12" s="123">
        <f t="shared" si="1"/>
        <v>291.06</v>
      </c>
      <c r="K12" s="114"/>
      <c r="L12" s="124">
        <f t="shared" si="2"/>
        <v>433.01</v>
      </c>
      <c r="M12" s="114"/>
      <c r="N12" s="273"/>
      <c r="O12" s="25"/>
      <c r="P12" s="25"/>
    </row>
    <row r="13" spans="1:16" s="7" customFormat="1" ht="12.75">
      <c r="A13" s="114"/>
      <c r="B13" s="115"/>
      <c r="C13" s="125" t="s">
        <v>98</v>
      </c>
      <c r="D13" s="193" t="s">
        <v>37</v>
      </c>
      <c r="E13" s="126">
        <v>1</v>
      </c>
      <c r="F13" s="127">
        <v>123.25</v>
      </c>
      <c r="G13" s="123">
        <f t="shared" si="0"/>
        <v>123.25</v>
      </c>
      <c r="H13" s="128"/>
      <c r="I13" s="129">
        <v>289.75</v>
      </c>
      <c r="J13" s="123">
        <f t="shared" si="1"/>
        <v>289.75</v>
      </c>
      <c r="K13" s="114"/>
      <c r="L13" s="124">
        <f t="shared" si="2"/>
        <v>413</v>
      </c>
      <c r="M13" s="114"/>
      <c r="N13" s="273"/>
      <c r="O13" s="25"/>
      <c r="P13" s="25"/>
    </row>
    <row r="14" spans="1:16" s="7" customFormat="1" ht="12.75">
      <c r="A14" s="114"/>
      <c r="B14" s="115"/>
      <c r="C14" s="125" t="s">
        <v>96</v>
      </c>
      <c r="D14" s="193" t="s">
        <v>37</v>
      </c>
      <c r="E14" s="126">
        <v>4</v>
      </c>
      <c r="F14" s="127">
        <v>175.1</v>
      </c>
      <c r="G14" s="123">
        <f t="shared" si="0"/>
        <v>700.4</v>
      </c>
      <c r="H14" s="128"/>
      <c r="I14" s="129">
        <v>291.9</v>
      </c>
      <c r="J14" s="123">
        <f t="shared" si="1"/>
        <v>1167.6</v>
      </c>
      <c r="K14" s="114"/>
      <c r="L14" s="124">
        <f t="shared" si="2"/>
        <v>1868</v>
      </c>
      <c r="M14" s="114"/>
      <c r="N14" s="273"/>
      <c r="O14" s="25"/>
      <c r="P14" s="25"/>
    </row>
    <row r="15" spans="1:16" s="7" customFormat="1" ht="12.75">
      <c r="A15" s="114"/>
      <c r="B15" s="115"/>
      <c r="C15" s="125" t="s">
        <v>97</v>
      </c>
      <c r="D15" s="193" t="s">
        <v>37</v>
      </c>
      <c r="E15" s="126">
        <v>1</v>
      </c>
      <c r="F15" s="127">
        <v>286.45</v>
      </c>
      <c r="G15" s="123">
        <f t="shared" si="0"/>
        <v>286.45</v>
      </c>
      <c r="H15" s="128"/>
      <c r="I15" s="129">
        <v>345.55</v>
      </c>
      <c r="J15" s="123">
        <f t="shared" si="1"/>
        <v>345.55</v>
      </c>
      <c r="K15" s="114"/>
      <c r="L15" s="124">
        <f t="shared" si="2"/>
        <v>632</v>
      </c>
      <c r="M15" s="114"/>
      <c r="N15" s="273"/>
      <c r="O15" s="25"/>
      <c r="P15" s="25"/>
    </row>
    <row r="16" spans="1:16" s="7" customFormat="1" ht="12.75">
      <c r="A16" s="114"/>
      <c r="B16" s="115"/>
      <c r="C16" s="125" t="s">
        <v>99</v>
      </c>
      <c r="D16" s="193" t="s">
        <v>37</v>
      </c>
      <c r="E16" s="126">
        <v>1</v>
      </c>
      <c r="F16" s="127">
        <v>140.25</v>
      </c>
      <c r="G16" s="123">
        <f t="shared" si="0"/>
        <v>140.25</v>
      </c>
      <c r="H16" s="128"/>
      <c r="I16" s="129">
        <v>290.75</v>
      </c>
      <c r="J16" s="123">
        <f t="shared" si="1"/>
        <v>290.75</v>
      </c>
      <c r="K16" s="114"/>
      <c r="L16" s="124">
        <f t="shared" si="2"/>
        <v>431</v>
      </c>
      <c r="M16" s="114"/>
      <c r="N16" s="273"/>
      <c r="O16" s="25"/>
      <c r="P16" s="25"/>
    </row>
    <row r="17" spans="1:16" s="7" customFormat="1" ht="12.75">
      <c r="A17" s="114"/>
      <c r="B17" s="115"/>
      <c r="C17" s="125" t="s">
        <v>100</v>
      </c>
      <c r="D17" s="193" t="s">
        <v>37</v>
      </c>
      <c r="E17" s="126">
        <v>3</v>
      </c>
      <c r="F17" s="127">
        <v>135.15</v>
      </c>
      <c r="G17" s="123">
        <f t="shared" si="0"/>
        <v>405.45000000000005</v>
      </c>
      <c r="H17" s="128"/>
      <c r="I17" s="129">
        <v>289.85</v>
      </c>
      <c r="J17" s="123">
        <f t="shared" si="1"/>
        <v>869.5500000000001</v>
      </c>
      <c r="K17" s="130"/>
      <c r="L17" s="124">
        <f t="shared" si="2"/>
        <v>1275</v>
      </c>
      <c r="M17" s="114"/>
      <c r="N17" s="273"/>
      <c r="O17" s="25"/>
      <c r="P17" s="25"/>
    </row>
    <row r="18" spans="1:16" s="7" customFormat="1" ht="12.75">
      <c r="A18" s="114"/>
      <c r="B18" s="115"/>
      <c r="C18" s="125" t="s">
        <v>92</v>
      </c>
      <c r="D18" s="193" t="s">
        <v>37</v>
      </c>
      <c r="E18" s="126">
        <v>2</v>
      </c>
      <c r="F18" s="127">
        <v>231.2</v>
      </c>
      <c r="G18" s="123">
        <f t="shared" si="0"/>
        <v>462.4</v>
      </c>
      <c r="H18" s="128"/>
      <c r="I18" s="129">
        <v>342.8</v>
      </c>
      <c r="J18" s="123">
        <f t="shared" si="1"/>
        <v>685.6</v>
      </c>
      <c r="K18" s="96"/>
      <c r="L18" s="124">
        <f t="shared" si="2"/>
        <v>1148</v>
      </c>
      <c r="M18" s="114"/>
      <c r="N18" s="273"/>
      <c r="O18" s="25"/>
      <c r="P18" s="25"/>
    </row>
    <row r="19" spans="1:16" s="7" customFormat="1" ht="12.75">
      <c r="A19" s="114"/>
      <c r="B19" s="115"/>
      <c r="C19" s="125"/>
      <c r="D19" s="193"/>
      <c r="E19" s="126"/>
      <c r="F19" s="127"/>
      <c r="G19" s="123"/>
      <c r="H19" s="128"/>
      <c r="I19" s="129"/>
      <c r="J19" s="123"/>
      <c r="K19" s="96"/>
      <c r="L19" s="124"/>
      <c r="M19" s="114"/>
      <c r="N19" s="273"/>
      <c r="O19" s="25"/>
      <c r="P19" s="25"/>
    </row>
    <row r="20" spans="1:16" s="7" customFormat="1" ht="12.75">
      <c r="A20" s="114"/>
      <c r="B20" s="115"/>
      <c r="C20" s="125" t="s">
        <v>101</v>
      </c>
      <c r="D20" s="193" t="s">
        <v>37</v>
      </c>
      <c r="E20" s="126">
        <v>1</v>
      </c>
      <c r="F20" s="127">
        <v>2186.2</v>
      </c>
      <c r="G20" s="123">
        <f>F20*E20</f>
        <v>2186.2</v>
      </c>
      <c r="H20" s="128"/>
      <c r="I20" s="129">
        <v>487.8000000000002</v>
      </c>
      <c r="J20" s="123">
        <f>I20*E20</f>
        <v>487.8000000000002</v>
      </c>
      <c r="K20" s="96"/>
      <c r="L20" s="124">
        <f>G20+J20</f>
        <v>2674</v>
      </c>
      <c r="M20" s="114"/>
      <c r="N20" s="273"/>
      <c r="O20" s="25"/>
      <c r="P20" s="25"/>
    </row>
    <row r="21" spans="1:16" s="7" customFormat="1" ht="12.75">
      <c r="A21" s="114"/>
      <c r="B21" s="115"/>
      <c r="C21" s="125" t="s">
        <v>102</v>
      </c>
      <c r="D21" s="193" t="s">
        <v>37</v>
      </c>
      <c r="E21" s="126">
        <v>1</v>
      </c>
      <c r="F21" s="127">
        <v>2258.45</v>
      </c>
      <c r="G21" s="123">
        <f>F21*E21</f>
        <v>2258.45</v>
      </c>
      <c r="H21" s="128"/>
      <c r="I21" s="129">
        <v>490.5500000000002</v>
      </c>
      <c r="J21" s="123">
        <f>I21*E21</f>
        <v>490.5500000000002</v>
      </c>
      <c r="K21" s="96"/>
      <c r="L21" s="124">
        <f>G21+J21</f>
        <v>2749</v>
      </c>
      <c r="M21" s="114"/>
      <c r="N21" s="273"/>
      <c r="O21" s="25"/>
      <c r="P21" s="25"/>
    </row>
    <row r="22" spans="1:16" s="7" customFormat="1" ht="25.5">
      <c r="A22" s="114"/>
      <c r="B22" s="115"/>
      <c r="C22" s="256" t="s">
        <v>107</v>
      </c>
      <c r="D22" s="193" t="s">
        <v>49</v>
      </c>
      <c r="E22" s="126">
        <v>1</v>
      </c>
      <c r="F22" s="127">
        <v>64515</v>
      </c>
      <c r="G22" s="123">
        <f>F22*E22</f>
        <v>64515</v>
      </c>
      <c r="H22" s="128"/>
      <c r="I22" s="129">
        <v>5116</v>
      </c>
      <c r="J22" s="123">
        <f>I22*E22</f>
        <v>5116</v>
      </c>
      <c r="K22" s="96"/>
      <c r="L22" s="124">
        <f>G22+J22</f>
        <v>69631</v>
      </c>
      <c r="M22" s="114"/>
      <c r="N22" s="273"/>
      <c r="O22" s="25"/>
      <c r="P22" s="25"/>
    </row>
    <row r="23" spans="1:16" s="7" customFormat="1" ht="12.75">
      <c r="A23" s="114"/>
      <c r="B23" s="115"/>
      <c r="C23" s="117"/>
      <c r="D23" s="192"/>
      <c r="E23" s="118"/>
      <c r="F23" s="119"/>
      <c r="G23" s="123"/>
      <c r="H23" s="128"/>
      <c r="I23" s="129"/>
      <c r="J23" s="123"/>
      <c r="K23" s="114"/>
      <c r="L23" s="124"/>
      <c r="M23" s="114"/>
      <c r="N23" s="273"/>
      <c r="O23" s="25"/>
      <c r="P23" s="25"/>
    </row>
    <row r="24" spans="1:14" s="6" customFormat="1" ht="15.75">
      <c r="A24" s="130"/>
      <c r="B24" s="115"/>
      <c r="C24" s="116" t="s">
        <v>91</v>
      </c>
      <c r="D24" s="192"/>
      <c r="E24" s="118"/>
      <c r="F24" s="119"/>
      <c r="G24" s="123"/>
      <c r="H24" s="128"/>
      <c r="I24" s="129"/>
      <c r="J24" s="123"/>
      <c r="K24" s="114"/>
      <c r="L24" s="124"/>
      <c r="M24" s="130"/>
      <c r="N24" s="269"/>
    </row>
    <row r="25" spans="1:14" s="6" customFormat="1" ht="12.75">
      <c r="A25" s="130"/>
      <c r="B25" s="115"/>
      <c r="C25" s="125" t="s">
        <v>103</v>
      </c>
      <c r="D25" s="193" t="s">
        <v>40</v>
      </c>
      <c r="E25" s="126">
        <v>14</v>
      </c>
      <c r="F25" s="127">
        <v>68</v>
      </c>
      <c r="G25" s="123">
        <f>F25*E25</f>
        <v>952</v>
      </c>
      <c r="H25" s="128"/>
      <c r="I25" s="129">
        <v>130</v>
      </c>
      <c r="J25" s="123">
        <f>I25*E25</f>
        <v>1820</v>
      </c>
      <c r="K25" s="114"/>
      <c r="L25" s="124">
        <f>G25+J25</f>
        <v>2772</v>
      </c>
      <c r="M25" s="130"/>
      <c r="N25" s="270"/>
    </row>
    <row r="26" spans="1:14" s="6" customFormat="1" ht="12.75">
      <c r="A26" s="130"/>
      <c r="B26" s="115"/>
      <c r="C26" s="125" t="s">
        <v>104</v>
      </c>
      <c r="D26" s="193" t="s">
        <v>40</v>
      </c>
      <c r="E26" s="126">
        <v>22</v>
      </c>
      <c r="F26" s="127">
        <v>69.7</v>
      </c>
      <c r="G26" s="123">
        <f>F26*E26</f>
        <v>1533.4</v>
      </c>
      <c r="H26" s="128"/>
      <c r="I26" s="129">
        <v>130.3</v>
      </c>
      <c r="J26" s="123">
        <f>I26*E26</f>
        <v>2866.6000000000004</v>
      </c>
      <c r="K26" s="114"/>
      <c r="L26" s="124">
        <f>G26+J26</f>
        <v>4400</v>
      </c>
      <c r="M26" s="130"/>
      <c r="N26" s="270"/>
    </row>
    <row r="27" spans="1:14" s="6" customFormat="1" ht="12.75">
      <c r="A27" s="130"/>
      <c r="B27" s="115"/>
      <c r="C27" s="117"/>
      <c r="D27" s="192"/>
      <c r="E27" s="118"/>
      <c r="F27" s="119"/>
      <c r="G27" s="123">
        <f>F27*E27</f>
        <v>0</v>
      </c>
      <c r="H27" s="128"/>
      <c r="I27" s="129"/>
      <c r="J27" s="123">
        <f>I27*E27</f>
        <v>0</v>
      </c>
      <c r="K27" s="114"/>
      <c r="L27" s="124">
        <f>G27+J27</f>
        <v>0</v>
      </c>
      <c r="M27" s="130"/>
      <c r="N27" s="270"/>
    </row>
    <row r="28" spans="1:14" s="6" customFormat="1" ht="12.75">
      <c r="A28" s="130"/>
      <c r="B28" s="115"/>
      <c r="C28" s="125" t="s">
        <v>105</v>
      </c>
      <c r="D28" s="193" t="s">
        <v>49</v>
      </c>
      <c r="E28" s="126">
        <v>1</v>
      </c>
      <c r="F28" s="127">
        <v>8670</v>
      </c>
      <c r="G28" s="123">
        <f>F28*E28</f>
        <v>8670</v>
      </c>
      <c r="H28" s="128"/>
      <c r="I28" s="129">
        <v>1851</v>
      </c>
      <c r="J28" s="123">
        <f>I28*E28</f>
        <v>1851</v>
      </c>
      <c r="K28" s="114"/>
      <c r="L28" s="124">
        <f>G28+J28</f>
        <v>10521</v>
      </c>
      <c r="M28" s="130"/>
      <c r="N28" s="270"/>
    </row>
    <row r="29" spans="1:14" s="6" customFormat="1" ht="12.75">
      <c r="A29" s="130"/>
      <c r="B29" s="115"/>
      <c r="C29" s="125" t="s">
        <v>106</v>
      </c>
      <c r="D29" s="193" t="s">
        <v>40</v>
      </c>
      <c r="E29" s="126">
        <v>5</v>
      </c>
      <c r="F29" s="127">
        <v>187</v>
      </c>
      <c r="G29" s="123">
        <f>F29*E29</f>
        <v>935</v>
      </c>
      <c r="H29" s="128"/>
      <c r="I29" s="129">
        <v>151</v>
      </c>
      <c r="J29" s="123">
        <f>I29*E29</f>
        <v>755</v>
      </c>
      <c r="K29" s="114"/>
      <c r="L29" s="124">
        <f>G29+J29</f>
        <v>1690</v>
      </c>
      <c r="M29" s="130"/>
      <c r="N29" s="270"/>
    </row>
    <row r="30" spans="1:16" s="6" customFormat="1" ht="12.75">
      <c r="A30" s="130"/>
      <c r="B30" s="115"/>
      <c r="C30" s="117"/>
      <c r="D30" s="192"/>
      <c r="E30" s="118"/>
      <c r="F30" s="119"/>
      <c r="G30" s="123"/>
      <c r="H30" s="128"/>
      <c r="I30" s="129"/>
      <c r="J30" s="123"/>
      <c r="K30" s="97"/>
      <c r="L30" s="124"/>
      <c r="M30" s="130"/>
      <c r="N30" s="271"/>
      <c r="O30" s="19"/>
      <c r="P30" s="8"/>
    </row>
    <row r="31" spans="1:16" s="6" customFormat="1" ht="15.75">
      <c r="A31" s="130"/>
      <c r="B31" s="115"/>
      <c r="C31" s="116" t="s">
        <v>84</v>
      </c>
      <c r="D31" s="193"/>
      <c r="E31" s="126"/>
      <c r="F31" s="127"/>
      <c r="G31" s="123"/>
      <c r="H31" s="128"/>
      <c r="I31" s="129"/>
      <c r="J31" s="123"/>
      <c r="K31" s="130"/>
      <c r="L31" s="124"/>
      <c r="M31" s="130"/>
      <c r="N31" s="269"/>
      <c r="O31" s="8"/>
      <c r="P31" s="8"/>
    </row>
    <row r="32" spans="1:14" s="6" customFormat="1" ht="12.75">
      <c r="A32" s="130"/>
      <c r="B32" s="115"/>
      <c r="C32" s="267" t="s">
        <v>57</v>
      </c>
      <c r="D32" s="193" t="s">
        <v>49</v>
      </c>
      <c r="E32" s="126">
        <v>1</v>
      </c>
      <c r="F32" s="127">
        <v>1020</v>
      </c>
      <c r="G32" s="123">
        <f>F32*E32</f>
        <v>1020</v>
      </c>
      <c r="H32" s="128"/>
      <c r="I32" s="129">
        <v>996</v>
      </c>
      <c r="J32" s="123">
        <f>I32*E32</f>
        <v>996</v>
      </c>
      <c r="K32" s="130"/>
      <c r="L32" s="124">
        <f>G32+J32</f>
        <v>2016</v>
      </c>
      <c r="M32" s="130"/>
      <c r="N32" s="272"/>
    </row>
    <row r="33" spans="1:14" s="6" customFormat="1" ht="12.75">
      <c r="A33" s="130"/>
      <c r="B33" s="131"/>
      <c r="C33" s="132"/>
      <c r="D33" s="194"/>
      <c r="E33" s="118"/>
      <c r="F33" s="119"/>
      <c r="G33" s="120"/>
      <c r="H33" s="121"/>
      <c r="I33" s="122"/>
      <c r="J33" s="123"/>
      <c r="K33" s="130"/>
      <c r="L33" s="124"/>
      <c r="M33" s="130"/>
      <c r="N33" s="17"/>
    </row>
    <row r="34" spans="2:16" s="196" customFormat="1" ht="19.5" thickBot="1">
      <c r="B34" s="200"/>
      <c r="C34" s="350" t="s">
        <v>110</v>
      </c>
      <c r="D34" s="351"/>
      <c r="E34" s="352"/>
      <c r="F34" s="197" t="s">
        <v>47</v>
      </c>
      <c r="G34" s="198">
        <f>SUM(G9:G33)</f>
        <v>86778.2</v>
      </c>
      <c r="H34" s="201"/>
      <c r="I34" s="202" t="s">
        <v>47</v>
      </c>
      <c r="J34" s="198">
        <f>SUM(J9:J33)</f>
        <v>23074.770000000004</v>
      </c>
      <c r="L34" s="203">
        <f>SUM(L9:L33)</f>
        <v>109852.97</v>
      </c>
      <c r="N34" s="204"/>
      <c r="O34" s="18"/>
      <c r="P34" s="18"/>
    </row>
    <row r="35" spans="1:19" s="7" customFormat="1" ht="15.75">
      <c r="A35" s="114"/>
      <c r="B35" s="133"/>
      <c r="C35" s="130"/>
      <c r="D35" s="188"/>
      <c r="E35" s="130"/>
      <c r="F35" s="130"/>
      <c r="G35" s="130"/>
      <c r="H35" s="130"/>
      <c r="I35" s="130"/>
      <c r="J35" s="130"/>
      <c r="K35" s="114"/>
      <c r="L35" s="128"/>
      <c r="M35" s="114"/>
      <c r="R35" s="21"/>
      <c r="S35" s="6"/>
    </row>
    <row r="36" spans="12:19" ht="12.75">
      <c r="L36" s="9"/>
      <c r="O36" s="5"/>
      <c r="P36" s="5"/>
      <c r="Q36" s="5"/>
      <c r="R36" s="5"/>
      <c r="S36" s="5"/>
    </row>
    <row r="37" spans="12:19" ht="12.75">
      <c r="L37" s="9"/>
      <c r="O37" s="5"/>
      <c r="P37" s="5"/>
      <c r="Q37" s="5"/>
      <c r="R37" s="5"/>
      <c r="S37" s="5"/>
    </row>
    <row r="38" spans="15:19" ht="12.75">
      <c r="O38" s="5"/>
      <c r="P38" s="5"/>
      <c r="Q38" s="5"/>
      <c r="R38" s="5"/>
      <c r="S38" s="5"/>
    </row>
    <row r="39" spans="15:20" ht="12.75">
      <c r="O39" s="23"/>
      <c r="P39" s="24"/>
      <c r="Q39" s="5"/>
      <c r="R39" s="5"/>
      <c r="S39" s="23"/>
      <c r="T39" s="14"/>
    </row>
    <row r="40" spans="15:20" ht="12.75">
      <c r="O40" s="23"/>
      <c r="P40" s="24"/>
      <c r="Q40" s="5"/>
      <c r="R40" s="5"/>
      <c r="S40" s="23"/>
      <c r="T40" s="14"/>
    </row>
    <row r="41" spans="15:20" ht="12.75">
      <c r="O41" s="23"/>
      <c r="P41" s="24"/>
      <c r="Q41" s="5"/>
      <c r="R41" s="5"/>
      <c r="S41" s="23"/>
      <c r="T41" s="14"/>
    </row>
    <row r="42" spans="15:19" ht="12.75">
      <c r="O42" s="5"/>
      <c r="P42" s="5"/>
      <c r="Q42" s="5"/>
      <c r="R42" s="5"/>
      <c r="S42" s="5"/>
    </row>
    <row r="43" spans="15:19" ht="12.75">
      <c r="O43" s="5"/>
      <c r="P43" s="5"/>
      <c r="Q43" s="5"/>
      <c r="R43" s="5"/>
      <c r="S43" s="5"/>
    </row>
    <row r="44" spans="15:19" ht="12.75">
      <c r="O44" s="5"/>
      <c r="P44" s="5"/>
      <c r="Q44" s="5"/>
      <c r="R44" s="5"/>
      <c r="S44" s="5"/>
    </row>
    <row r="45" spans="15:19" ht="12.75">
      <c r="O45" s="5"/>
      <c r="P45" s="5"/>
      <c r="Q45" s="5"/>
      <c r="R45" s="5"/>
      <c r="S45" s="5"/>
    </row>
    <row r="46" spans="15:19" ht="12.75">
      <c r="O46" s="5"/>
      <c r="P46" s="5"/>
      <c r="Q46" s="5"/>
      <c r="R46" s="5"/>
      <c r="S46" s="5"/>
    </row>
    <row r="47" spans="15:19" ht="12.75">
      <c r="O47" s="5"/>
      <c r="P47" s="5"/>
      <c r="Q47" s="5"/>
      <c r="R47" s="5"/>
      <c r="S47" s="5"/>
    </row>
  </sheetData>
  <sheetProtection/>
  <mergeCells count="3">
    <mergeCell ref="C34:E34"/>
    <mergeCell ref="F6:G6"/>
    <mergeCell ref="I6:J6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7" r:id="rId1"/>
  <headerFooter>
    <oddFooter>&amp;C&amp;"-,Obyčejné"Stránka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Honza_HP</dc:creator>
  <cp:keywords/>
  <dc:description/>
  <cp:lastModifiedBy>Pc1</cp:lastModifiedBy>
  <cp:lastPrinted>2020-12-07T01:32:12Z</cp:lastPrinted>
  <dcterms:created xsi:type="dcterms:W3CDTF">2011-11-07T11:56:11Z</dcterms:created>
  <dcterms:modified xsi:type="dcterms:W3CDTF">2023-01-19T13:51:49Z</dcterms:modified>
  <cp:category/>
  <cp:version/>
  <cp:contentType/>
  <cp:contentStatus/>
</cp:coreProperties>
</file>